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630730\Desktop\SLBC Booklet FINAL-JUNE19\"/>
    </mc:Choice>
  </mc:AlternateContent>
  <bookViews>
    <workbookView xWindow="0" yWindow="0" windowWidth="28800" windowHeight="13275" firstSheet="16" activeTab="38"/>
  </bookViews>
  <sheets>
    <sheet name="Page-5" sheetId="1" r:id="rId1"/>
    <sheet name="6" sheetId="2" r:id="rId2"/>
    <sheet name="7" sheetId="3" r:id="rId3"/>
    <sheet name="20" sheetId="4" r:id="rId4"/>
    <sheet name="21" sheetId="5" r:id="rId5"/>
    <sheet name="22" sheetId="6" r:id="rId6"/>
    <sheet name="23" sheetId="7" r:id="rId7"/>
    <sheet name="24" sheetId="8" r:id="rId8"/>
    <sheet name="25" sheetId="9" r:id="rId9"/>
    <sheet name="26" sheetId="10" r:id="rId10"/>
    <sheet name="27" sheetId="11" r:id="rId11"/>
    <sheet name="28" sheetId="12" r:id="rId12"/>
    <sheet name="29" sheetId="13" r:id="rId13"/>
    <sheet name="30" sheetId="14" r:id="rId14"/>
    <sheet name="31" sheetId="18" r:id="rId15"/>
    <sheet name="32" sheetId="15" r:id="rId16"/>
    <sheet name="33" sheetId="16" r:id="rId17"/>
    <sheet name="34" sheetId="17" r:id="rId18"/>
    <sheet name="35" sheetId="19" r:id="rId19"/>
    <sheet name="36" sheetId="20" r:id="rId20"/>
    <sheet name="37" sheetId="21" r:id="rId21"/>
    <sheet name="38" sheetId="22" r:id="rId22"/>
    <sheet name="39" sheetId="23" r:id="rId23"/>
    <sheet name="40" sheetId="24" r:id="rId24"/>
    <sheet name="41" sheetId="25" r:id="rId25"/>
    <sheet name="42" sheetId="27" r:id="rId26"/>
    <sheet name="43" sheetId="26" r:id="rId27"/>
    <sheet name="44" sheetId="28" r:id="rId28"/>
    <sheet name="45" sheetId="29" r:id="rId29"/>
    <sheet name="46" sheetId="30" r:id="rId30"/>
    <sheet name="47" sheetId="31" r:id="rId31"/>
    <sheet name="48" sheetId="32" r:id="rId32"/>
    <sheet name="49" sheetId="33" r:id="rId33"/>
    <sheet name="50" sheetId="34" r:id="rId34"/>
    <sheet name="51" sheetId="35" r:id="rId35"/>
    <sheet name="52" sheetId="36" r:id="rId36"/>
    <sheet name="53" sheetId="37" r:id="rId37"/>
    <sheet name="54" sheetId="38" r:id="rId38"/>
    <sheet name="55-56" sheetId="39" r:id="rId39"/>
    <sheet name="57" sheetId="40" r:id="rId40"/>
    <sheet name="58" sheetId="41" r:id="rId41"/>
    <sheet name="59" sheetId="42" r:id="rId42"/>
    <sheet name="60" sheetId="43" r:id="rId43"/>
    <sheet name="61" sheetId="44" r:id="rId44"/>
    <sheet name="62" sheetId="45" r:id="rId45"/>
    <sheet name="63" sheetId="46" r:id="rId46"/>
    <sheet name="64" sheetId="47" r:id="rId47"/>
    <sheet name="65" sheetId="48" r:id="rId48"/>
    <sheet name="66" sheetId="49" r:id="rId49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" i="9" l="1"/>
  <c r="H14" i="41" l="1"/>
  <c r="G14" i="41"/>
  <c r="D14" i="41"/>
  <c r="E14" i="41" s="1"/>
  <c r="H13" i="41"/>
  <c r="E13" i="41"/>
  <c r="H12" i="41"/>
  <c r="E12" i="41"/>
  <c r="H11" i="41"/>
  <c r="E11" i="41"/>
  <c r="H10" i="41"/>
  <c r="E10" i="41"/>
  <c r="H9" i="41"/>
  <c r="E9" i="41"/>
  <c r="H8" i="41"/>
  <c r="E8" i="41"/>
  <c r="H7" i="41"/>
  <c r="E7" i="41"/>
  <c r="H6" i="41"/>
  <c r="E6" i="41"/>
  <c r="H5" i="41"/>
  <c r="E5" i="41"/>
  <c r="H4" i="41"/>
  <c r="E4" i="41"/>
  <c r="H3" i="41"/>
  <c r="E3" i="41"/>
  <c r="L90" i="39" l="1"/>
  <c r="K90" i="39"/>
  <c r="J90" i="39"/>
  <c r="I90" i="39"/>
  <c r="H90" i="39"/>
  <c r="G90" i="39"/>
  <c r="F90" i="39"/>
  <c r="E90" i="39"/>
  <c r="D90" i="39"/>
  <c r="L85" i="39"/>
  <c r="K85" i="39"/>
  <c r="J85" i="39"/>
  <c r="I85" i="39"/>
  <c r="H85" i="39"/>
  <c r="G85" i="39"/>
  <c r="F85" i="39"/>
  <c r="E85" i="39"/>
  <c r="D85" i="39"/>
  <c r="L81" i="39"/>
  <c r="K81" i="39"/>
  <c r="J81" i="39"/>
  <c r="I81" i="39"/>
  <c r="H81" i="39"/>
  <c r="G81" i="39"/>
  <c r="F81" i="39"/>
  <c r="E81" i="39"/>
  <c r="D81" i="39"/>
  <c r="L77" i="39"/>
  <c r="K77" i="39"/>
  <c r="J77" i="39"/>
  <c r="I77" i="39"/>
  <c r="H77" i="39"/>
  <c r="G77" i="39"/>
  <c r="F77" i="39"/>
  <c r="E77" i="39"/>
  <c r="D77" i="39"/>
  <c r="K64" i="39"/>
  <c r="I64" i="39"/>
  <c r="H64" i="39"/>
  <c r="G64" i="39"/>
  <c r="F64" i="39"/>
  <c r="E64" i="39"/>
  <c r="D64" i="39"/>
  <c r="L58" i="39"/>
  <c r="J56" i="39"/>
  <c r="J64" i="39" s="1"/>
  <c r="K51" i="39"/>
  <c r="I51" i="39"/>
  <c r="H51" i="39"/>
  <c r="G51" i="39"/>
  <c r="F51" i="39"/>
  <c r="E51" i="39"/>
  <c r="D51" i="39"/>
  <c r="J46" i="39"/>
  <c r="L46" i="39" s="1"/>
  <c r="L51" i="39" s="1"/>
  <c r="D39" i="39"/>
  <c r="K30" i="39"/>
  <c r="I30" i="39"/>
  <c r="H30" i="39"/>
  <c r="G30" i="39"/>
  <c r="F30" i="39"/>
  <c r="E30" i="39"/>
  <c r="D30" i="39"/>
  <c r="J27" i="39"/>
  <c r="L27" i="39" s="1"/>
  <c r="L30" i="39" s="1"/>
  <c r="L24" i="39"/>
  <c r="K24" i="39"/>
  <c r="J24" i="39"/>
  <c r="I24" i="39"/>
  <c r="H24" i="39"/>
  <c r="G24" i="39"/>
  <c r="F24" i="39"/>
  <c r="E24" i="39"/>
  <c r="D24" i="39"/>
  <c r="L22" i="39"/>
  <c r="L20" i="39"/>
  <c r="K20" i="39"/>
  <c r="J20" i="39"/>
  <c r="I20" i="39"/>
  <c r="H20" i="39"/>
  <c r="G20" i="39"/>
  <c r="F20" i="39"/>
  <c r="E20" i="39"/>
  <c r="D20" i="39"/>
  <c r="L16" i="39"/>
  <c r="K16" i="39"/>
  <c r="K91" i="39" s="1"/>
  <c r="J16" i="39"/>
  <c r="I16" i="39"/>
  <c r="I91" i="39" s="1"/>
  <c r="H16" i="39"/>
  <c r="H91" i="39" s="1"/>
  <c r="G16" i="39"/>
  <c r="G91" i="39" s="1"/>
  <c r="F16" i="39"/>
  <c r="F91" i="39" s="1"/>
  <c r="E16" i="39"/>
  <c r="D16" i="39"/>
  <c r="D91" i="39" s="1"/>
  <c r="E91" i="39" l="1"/>
  <c r="L91" i="39" s="1"/>
  <c r="J30" i="39"/>
  <c r="J91" i="39" s="1"/>
  <c r="J51" i="39"/>
  <c r="L56" i="39"/>
  <c r="L64" i="39" s="1"/>
  <c r="P42" i="36" l="1"/>
  <c r="L42" i="36"/>
  <c r="H42" i="36"/>
  <c r="N36" i="36"/>
  <c r="I36" i="36"/>
  <c r="D36" i="36"/>
  <c r="D42" i="36" s="1"/>
  <c r="Q34" i="36"/>
  <c r="P34" i="36"/>
  <c r="O34" i="36"/>
  <c r="N34" i="36"/>
  <c r="M34" i="36"/>
  <c r="L34" i="36"/>
  <c r="K34" i="36"/>
  <c r="J34" i="36"/>
  <c r="I34" i="36"/>
  <c r="H34" i="36"/>
  <c r="G34" i="36"/>
  <c r="F34" i="36"/>
  <c r="E34" i="36"/>
  <c r="D34" i="36"/>
  <c r="C34" i="36"/>
  <c r="Q22" i="36"/>
  <c r="Q42" i="36" s="1"/>
  <c r="P22" i="36"/>
  <c r="O22" i="36"/>
  <c r="O42" i="36" s="1"/>
  <c r="N22" i="36"/>
  <c r="N42" i="36" s="1"/>
  <c r="M22" i="36"/>
  <c r="M42" i="36" s="1"/>
  <c r="L22" i="36"/>
  <c r="K22" i="36"/>
  <c r="K42" i="36" s="1"/>
  <c r="J22" i="36"/>
  <c r="J42" i="36" s="1"/>
  <c r="I22" i="36"/>
  <c r="I42" i="36" s="1"/>
  <c r="H22" i="36"/>
  <c r="G22" i="36"/>
  <c r="G42" i="36" s="1"/>
  <c r="F22" i="36"/>
  <c r="F42" i="36" s="1"/>
  <c r="E22" i="36"/>
  <c r="E42" i="36" s="1"/>
  <c r="D22" i="36"/>
  <c r="C22" i="36"/>
  <c r="C42" i="36" s="1"/>
  <c r="I42" i="34" l="1"/>
  <c r="H42" i="34"/>
  <c r="G42" i="34"/>
  <c r="F42" i="34"/>
  <c r="E42" i="34"/>
  <c r="D42" i="34"/>
  <c r="C42" i="34"/>
  <c r="I37" i="34"/>
  <c r="H37" i="34"/>
  <c r="G37" i="34"/>
  <c r="F37" i="34"/>
  <c r="E37" i="34"/>
  <c r="D37" i="34"/>
  <c r="C37" i="34"/>
  <c r="I35" i="34"/>
  <c r="H35" i="34"/>
  <c r="G35" i="34"/>
  <c r="F35" i="34"/>
  <c r="E35" i="34"/>
  <c r="D35" i="34"/>
  <c r="C35" i="34"/>
  <c r="I24" i="34"/>
  <c r="I43" i="34" s="1"/>
  <c r="H24" i="34"/>
  <c r="H43" i="34" s="1"/>
  <c r="G24" i="34"/>
  <c r="G43" i="34" s="1"/>
  <c r="F24" i="34"/>
  <c r="F43" i="34" s="1"/>
  <c r="E24" i="34"/>
  <c r="E43" i="34" s="1"/>
  <c r="D24" i="34"/>
  <c r="D43" i="34" s="1"/>
  <c r="C24" i="34"/>
  <c r="C43" i="34" s="1"/>
  <c r="V45" i="32" l="1"/>
  <c r="U45" i="32"/>
  <c r="T45" i="32"/>
  <c r="S45" i="32"/>
  <c r="R45" i="32"/>
  <c r="Q45" i="32"/>
  <c r="P45" i="32"/>
  <c r="O45" i="32"/>
  <c r="N45" i="32"/>
  <c r="M45" i="32"/>
  <c r="L45" i="32"/>
  <c r="K45" i="32"/>
  <c r="J45" i="32"/>
  <c r="I45" i="32"/>
  <c r="H45" i="32"/>
  <c r="G45" i="32"/>
  <c r="F45" i="32"/>
  <c r="E45" i="32"/>
  <c r="D45" i="32"/>
  <c r="C45" i="32"/>
  <c r="C38" i="32"/>
  <c r="C46" i="32" s="1"/>
  <c r="C24" i="32"/>
  <c r="F45" i="31" l="1"/>
  <c r="E45" i="31"/>
  <c r="D45" i="31"/>
  <c r="C45" i="31"/>
  <c r="C38" i="31"/>
  <c r="C46" i="31" s="1"/>
  <c r="C24" i="31"/>
  <c r="C45" i="30" l="1"/>
  <c r="K44" i="30"/>
  <c r="J44" i="30"/>
  <c r="I44" i="30"/>
  <c r="H44" i="30"/>
  <c r="G44" i="30"/>
  <c r="F44" i="30"/>
  <c r="E44" i="30"/>
  <c r="D44" i="30"/>
  <c r="C44" i="30"/>
  <c r="C37" i="30"/>
  <c r="I24" i="30"/>
  <c r="H24" i="30"/>
  <c r="C24" i="30"/>
  <c r="G44" i="19" l="1"/>
  <c r="F44" i="19"/>
  <c r="E44" i="19"/>
  <c r="D44" i="19"/>
  <c r="C44" i="19"/>
  <c r="G37" i="19"/>
  <c r="F37" i="19"/>
  <c r="E37" i="19"/>
  <c r="D37" i="19"/>
  <c r="C37" i="19"/>
  <c r="G23" i="19"/>
  <c r="G45" i="19" s="1"/>
  <c r="F23" i="19"/>
  <c r="F45" i="19" s="1"/>
  <c r="E23" i="19"/>
  <c r="E45" i="19" s="1"/>
  <c r="D23" i="19"/>
  <c r="D45" i="19" s="1"/>
  <c r="C23" i="19"/>
  <c r="J46" i="15" l="1"/>
  <c r="F46" i="15"/>
  <c r="K45" i="15"/>
  <c r="K46" i="15" s="1"/>
  <c r="J45" i="15"/>
  <c r="I45" i="15"/>
  <c r="H45" i="15"/>
  <c r="G45" i="15"/>
  <c r="G46" i="15" s="1"/>
  <c r="F45" i="15"/>
  <c r="E45" i="15"/>
  <c r="D45" i="15"/>
  <c r="C45" i="15"/>
  <c r="C46" i="15" s="1"/>
  <c r="K38" i="15"/>
  <c r="J38" i="15"/>
  <c r="I38" i="15"/>
  <c r="H38" i="15"/>
  <c r="H46" i="15" s="1"/>
  <c r="G38" i="15"/>
  <c r="F38" i="15"/>
  <c r="E38" i="15"/>
  <c r="D38" i="15"/>
  <c r="D46" i="15" s="1"/>
  <c r="C38" i="15"/>
  <c r="K24" i="15"/>
  <c r="J24" i="15"/>
  <c r="I24" i="15"/>
  <c r="I46" i="15" s="1"/>
  <c r="H24" i="15"/>
  <c r="G24" i="15"/>
  <c r="F24" i="15"/>
  <c r="E24" i="15"/>
  <c r="E46" i="15" s="1"/>
  <c r="D24" i="15"/>
  <c r="C24" i="15"/>
  <c r="L29" i="18" l="1"/>
  <c r="L28" i="18"/>
  <c r="J28" i="18"/>
  <c r="H28" i="18"/>
  <c r="H29" i="18" s="1"/>
  <c r="F28" i="18"/>
  <c r="F29" i="18" s="1"/>
  <c r="D28" i="18"/>
  <c r="D29" i="18" s="1"/>
  <c r="C28" i="18"/>
  <c r="C29" i="18" s="1"/>
  <c r="K27" i="18"/>
  <c r="K28" i="18" s="1"/>
  <c r="J27" i="18"/>
  <c r="I27" i="18"/>
  <c r="I28" i="18" s="1"/>
  <c r="G27" i="18"/>
  <c r="G28" i="18" s="1"/>
  <c r="E27" i="18"/>
  <c r="E28" i="18" s="1"/>
  <c r="L26" i="18"/>
  <c r="K26" i="18"/>
  <c r="I26" i="18"/>
  <c r="H26" i="18"/>
  <c r="G26" i="18"/>
  <c r="F26" i="18"/>
  <c r="D26" i="18"/>
  <c r="C26" i="18"/>
  <c r="K25" i="18"/>
  <c r="J25" i="18"/>
  <c r="J26" i="18" s="1"/>
  <c r="G25" i="18"/>
  <c r="E25" i="18"/>
  <c r="E26" i="18" s="1"/>
  <c r="I24" i="18"/>
  <c r="H24" i="18"/>
  <c r="G24" i="18"/>
  <c r="F24" i="18"/>
  <c r="E24" i="18"/>
  <c r="D24" i="18"/>
  <c r="J20" i="18"/>
  <c r="H20" i="18"/>
  <c r="F20" i="18"/>
  <c r="E20" i="18"/>
  <c r="D20" i="18"/>
  <c r="C20" i="18"/>
  <c r="K15" i="18"/>
  <c r="J15" i="18"/>
  <c r="I15" i="18"/>
  <c r="G15" i="18"/>
  <c r="G20" i="18" s="1"/>
  <c r="K7" i="18"/>
  <c r="K20" i="18" s="1"/>
  <c r="J7" i="18"/>
  <c r="I7" i="18"/>
  <c r="I20" i="18" s="1"/>
  <c r="E29" i="18" l="1"/>
  <c r="G29" i="18"/>
  <c r="I29" i="18"/>
  <c r="K29" i="18"/>
  <c r="J29" i="18"/>
  <c r="E45" i="12" l="1"/>
  <c r="D45" i="12"/>
  <c r="G44" i="12"/>
  <c r="E44" i="12"/>
  <c r="C44" i="12"/>
  <c r="F43" i="12"/>
  <c r="H43" i="12" s="1"/>
  <c r="F42" i="12"/>
  <c r="H42" i="12" s="1"/>
  <c r="F41" i="12"/>
  <c r="H41" i="12" s="1"/>
  <c r="F40" i="12"/>
  <c r="H40" i="12" s="1"/>
  <c r="F39" i="12"/>
  <c r="H39" i="12" s="1"/>
  <c r="F38" i="12"/>
  <c r="H38" i="12" s="1"/>
  <c r="G37" i="12"/>
  <c r="E37" i="12"/>
  <c r="D37" i="12"/>
  <c r="C37" i="12"/>
  <c r="F36" i="12"/>
  <c r="H36" i="12" s="1"/>
  <c r="F35" i="12"/>
  <c r="H35" i="12" s="1"/>
  <c r="F34" i="12"/>
  <c r="H34" i="12" s="1"/>
  <c r="F33" i="12"/>
  <c r="H33" i="12" s="1"/>
  <c r="F32" i="12"/>
  <c r="H32" i="12" s="1"/>
  <c r="F31" i="12"/>
  <c r="H31" i="12" s="1"/>
  <c r="F30" i="12"/>
  <c r="H30" i="12" s="1"/>
  <c r="F29" i="12"/>
  <c r="H29" i="12" s="1"/>
  <c r="F28" i="12"/>
  <c r="H28" i="12" s="1"/>
  <c r="F27" i="12"/>
  <c r="H27" i="12" s="1"/>
  <c r="F26" i="12"/>
  <c r="F37" i="12" s="1"/>
  <c r="G25" i="12"/>
  <c r="G45" i="12" s="1"/>
  <c r="E25" i="12"/>
  <c r="D25" i="12"/>
  <c r="C25" i="12"/>
  <c r="C45" i="12" s="1"/>
  <c r="F24" i="12"/>
  <c r="H24" i="12" s="1"/>
  <c r="F23" i="12"/>
  <c r="H23" i="12" s="1"/>
  <c r="F22" i="12"/>
  <c r="H22" i="12" s="1"/>
  <c r="F21" i="12"/>
  <c r="H21" i="12" s="1"/>
  <c r="F20" i="12"/>
  <c r="H20" i="12" s="1"/>
  <c r="F19" i="12"/>
  <c r="H19" i="12" s="1"/>
  <c r="F18" i="12"/>
  <c r="H18" i="12" s="1"/>
  <c r="F17" i="12"/>
  <c r="H17" i="12" s="1"/>
  <c r="F16" i="12"/>
  <c r="H16" i="12" s="1"/>
  <c r="F15" i="12"/>
  <c r="H15" i="12" s="1"/>
  <c r="F14" i="12"/>
  <c r="H14" i="12" s="1"/>
  <c r="F13" i="12"/>
  <c r="H13" i="12" s="1"/>
  <c r="F12" i="12"/>
  <c r="H12" i="12" s="1"/>
  <c r="F11" i="12"/>
  <c r="H11" i="12" s="1"/>
  <c r="F10" i="12"/>
  <c r="H10" i="12" s="1"/>
  <c r="F9" i="12"/>
  <c r="H9" i="12" s="1"/>
  <c r="F8" i="12"/>
  <c r="H8" i="12" s="1"/>
  <c r="F7" i="12"/>
  <c r="H7" i="12" s="1"/>
  <c r="F6" i="12"/>
  <c r="H6" i="12" s="1"/>
  <c r="F5" i="12"/>
  <c r="H5" i="12" s="1"/>
  <c r="F4" i="12"/>
  <c r="F25" i="12" s="1"/>
  <c r="H44" i="12" l="1"/>
  <c r="F44" i="12"/>
  <c r="F45" i="12" s="1"/>
  <c r="H4" i="12"/>
  <c r="H25" i="12" s="1"/>
  <c r="H45" i="12" s="1"/>
  <c r="H26" i="12"/>
  <c r="H37" i="12" s="1"/>
  <c r="H43" i="11" l="1"/>
  <c r="G43" i="11"/>
  <c r="F43" i="11"/>
  <c r="E43" i="11"/>
  <c r="D43" i="11"/>
  <c r="C43" i="11"/>
  <c r="F36" i="11"/>
  <c r="F44" i="11" s="1"/>
  <c r="E36" i="11"/>
  <c r="E44" i="11" s="1"/>
  <c r="D36" i="11"/>
  <c r="D44" i="11" s="1"/>
  <c r="C36" i="11"/>
  <c r="C44" i="11" s="1"/>
  <c r="J45" i="1" l="1"/>
  <c r="I45" i="1"/>
  <c r="H45" i="1"/>
  <c r="G45" i="1"/>
  <c r="E37" i="1"/>
  <c r="D37" i="1"/>
  <c r="D45" i="1" s="1"/>
  <c r="C37" i="1"/>
  <c r="C45" i="1" s="1"/>
  <c r="F36" i="1"/>
  <c r="F35" i="1"/>
  <c r="F34" i="1"/>
  <c r="F33" i="1"/>
  <c r="F32" i="1"/>
  <c r="F31" i="1"/>
  <c r="F30" i="1"/>
  <c r="F29" i="1"/>
  <c r="F28" i="1"/>
  <c r="F27" i="1"/>
  <c r="F26" i="1"/>
  <c r="F25" i="1"/>
  <c r="F37" i="1" s="1"/>
  <c r="K24" i="1"/>
  <c r="K45" i="1" s="1"/>
  <c r="F24" i="1"/>
  <c r="F45" i="1" s="1"/>
  <c r="E24" i="1"/>
  <c r="E45" i="1" s="1"/>
  <c r="D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</calcChain>
</file>

<file path=xl/sharedStrings.xml><?xml version="1.0" encoding="utf-8"?>
<sst xmlns="http://schemas.openxmlformats.org/spreadsheetml/2006/main" count="3260" uniqueCount="874">
  <si>
    <t>Details of Branch Network of Meghalaya in the FY2019-20 as on date 30-06-2019</t>
  </si>
  <si>
    <t>Sl No</t>
  </si>
  <si>
    <t>Bank Name</t>
  </si>
  <si>
    <t>Rural</t>
  </si>
  <si>
    <t>Semi Urban</t>
  </si>
  <si>
    <t>Urban</t>
  </si>
  <si>
    <t>Total(R+SU+U)</t>
  </si>
  <si>
    <t>BC</t>
  </si>
  <si>
    <t>ATM No Rural</t>
  </si>
  <si>
    <t>ATM No Semi Urban</t>
  </si>
  <si>
    <t>ATM No Urban</t>
  </si>
  <si>
    <t>Total(ATM No)</t>
  </si>
  <si>
    <t>ALB</t>
  </si>
  <si>
    <t>ANB</t>
  </si>
  <si>
    <t>BOB</t>
  </si>
  <si>
    <t>BOI</t>
  </si>
  <si>
    <t>BOM</t>
  </si>
  <si>
    <t>CAN</t>
  </si>
  <si>
    <t>CB</t>
  </si>
  <si>
    <t>CBI</t>
  </si>
  <si>
    <t>DEN</t>
  </si>
  <si>
    <t>IDBI</t>
  </si>
  <si>
    <t>IND</t>
  </si>
  <si>
    <t>IOB</t>
  </si>
  <si>
    <t>OBC</t>
  </si>
  <si>
    <t>PNB</t>
  </si>
  <si>
    <t>PSB</t>
  </si>
  <si>
    <t>SBI</t>
  </si>
  <si>
    <t>SYN</t>
  </si>
  <si>
    <t>UBI</t>
  </si>
  <si>
    <t>UCO</t>
  </si>
  <si>
    <t>UNI</t>
  </si>
  <si>
    <t>VJB</t>
  </si>
  <si>
    <t>Public Total</t>
  </si>
  <si>
    <t>AXIS</t>
  </si>
  <si>
    <t>BANDHAN</t>
  </si>
  <si>
    <t>FED</t>
  </si>
  <si>
    <t>HDFC</t>
  </si>
  <si>
    <t>ICICI</t>
  </si>
  <si>
    <t>IDFC</t>
  </si>
  <si>
    <t>INDUS</t>
  </si>
  <si>
    <t>KMB</t>
  </si>
  <si>
    <t>NESFB</t>
  </si>
  <si>
    <t>SIB</t>
  </si>
  <si>
    <t>UJJ</t>
  </si>
  <si>
    <t>YES</t>
  </si>
  <si>
    <t>Private Total</t>
  </si>
  <si>
    <t>MLRB</t>
  </si>
  <si>
    <t>RRB Total</t>
  </si>
  <si>
    <t>JUCB</t>
  </si>
  <si>
    <t>MCAB</t>
  </si>
  <si>
    <t>SCUB</t>
  </si>
  <si>
    <t>TCUB</t>
  </si>
  <si>
    <t>Co=op Total</t>
  </si>
  <si>
    <t>Grand Total</t>
  </si>
  <si>
    <t>District Wise Bank Branches Distribution in the State of Meghalaya as on 30-06-2019</t>
  </si>
  <si>
    <t>Sl. No.</t>
  </si>
  <si>
    <t>District</t>
  </si>
  <si>
    <t>Total</t>
  </si>
  <si>
    <t>Public Sector Bank Branch</t>
  </si>
  <si>
    <t>Private Sector Bank Branch</t>
  </si>
  <si>
    <t>Regional Rural Bank</t>
  </si>
  <si>
    <t>Co-operative Bank</t>
  </si>
  <si>
    <t>East Khasi Hills</t>
  </si>
  <si>
    <t>West Khasi Hills</t>
  </si>
  <si>
    <t>South West Khasi Hills</t>
  </si>
  <si>
    <t>East Jaintia Hills</t>
  </si>
  <si>
    <t>West Jaintia Hills</t>
  </si>
  <si>
    <t>North Garo Hills</t>
  </si>
  <si>
    <t>East Garo Hills</t>
  </si>
  <si>
    <t>West Garo Hills</t>
  </si>
  <si>
    <t>South West Garo Hills</t>
  </si>
  <si>
    <t>South Garo Hills</t>
  </si>
  <si>
    <t>Ribhoi</t>
  </si>
  <si>
    <t>Details of Banking Profile of Meghalaya in the FY2019-20 as on date 30-06-2019</t>
  </si>
  <si>
    <t>(Rs In Lakhs)</t>
  </si>
  <si>
    <t>Profile</t>
  </si>
  <si>
    <t>Public Bank</t>
  </si>
  <si>
    <t>Private Bank</t>
  </si>
  <si>
    <t>RRBs</t>
  </si>
  <si>
    <t>Co-op Banks</t>
  </si>
  <si>
    <t>NEDFi &amp; RIDF &amp; MIDC &amp; SIDBI</t>
  </si>
  <si>
    <t>Branch Network</t>
  </si>
  <si>
    <t>Aggregate Deposit(D)</t>
  </si>
  <si>
    <t>Aggregate Advances(A)</t>
  </si>
  <si>
    <t>C:D Ratio(CDR2)</t>
  </si>
  <si>
    <t>Priority Sector Advances</t>
  </si>
  <si>
    <t>% to Total Advances</t>
  </si>
  <si>
    <t>Adv. to Agriculture</t>
  </si>
  <si>
    <t>Adv. to SSI Sector</t>
  </si>
  <si>
    <t>Adv. to Services Sector</t>
  </si>
  <si>
    <t>Recovery % of Priority Sector Advances</t>
  </si>
  <si>
    <t>Overdues % of Priority Sector Advances</t>
  </si>
  <si>
    <t>Bank Wise Business and Credit Deposit Ratio of Meghalaya in the FY2019-2020 as on date 30-06-2019</t>
  </si>
  <si>
    <t>Sl No.</t>
  </si>
  <si>
    <t>Deposit Amount (D)</t>
  </si>
  <si>
    <t>Advances Amount (A)</t>
  </si>
  <si>
    <t>Credit Utilize (CU)</t>
  </si>
  <si>
    <t>Total Credit (TC)</t>
  </si>
  <si>
    <t>CDR1</t>
  </si>
  <si>
    <t>CDR2</t>
  </si>
  <si>
    <t>Investment Amount (I)</t>
  </si>
  <si>
    <t>TC + I</t>
  </si>
  <si>
    <t>CDR3</t>
  </si>
  <si>
    <t>Public</t>
  </si>
  <si>
    <t>Private</t>
  </si>
  <si>
    <t>RRB</t>
  </si>
  <si>
    <t>All Banks</t>
  </si>
  <si>
    <t>NEDFI</t>
  </si>
  <si>
    <t>RIDF</t>
  </si>
  <si>
    <t>Grand</t>
  </si>
  <si>
    <t>Segregation of Advances of Meghalaya in the FY2019-2020 as on date 30-06-2019</t>
  </si>
  <si>
    <t>Non Priority Sector Total O/S</t>
  </si>
  <si>
    <t>Non Priority Sector Total NPA</t>
  </si>
  <si>
    <t>Priority Sector(PSA)</t>
  </si>
  <si>
    <t>Weaker Sector(WSA)</t>
  </si>
  <si>
    <t>PSA To T. Adv (%)</t>
  </si>
  <si>
    <t>WSA To PSA (%)</t>
  </si>
  <si>
    <t>WSA To T. Adv (%)</t>
  </si>
  <si>
    <t>Analysis of Total Priority Sector Advances of Meghalaya in the FY2019-20 as on date 30-06-2019</t>
  </si>
  <si>
    <t>No. of A/C</t>
  </si>
  <si>
    <t>Total O/S</t>
  </si>
  <si>
    <t>Demand Raised</t>
  </si>
  <si>
    <t>Recovery</t>
  </si>
  <si>
    <t>Overdues</t>
  </si>
  <si>
    <t>GrossNPA</t>
  </si>
  <si>
    <t>Amount</t>
  </si>
  <si>
    <t>%</t>
  </si>
  <si>
    <t>Analysis of Priority Sector Advances Under AGRICULTURE of Meghalaya in the FY2018-2019 as on date 30-06-2019</t>
  </si>
  <si>
    <t>Gross NPA</t>
  </si>
  <si>
    <t>Analysis of Priority Sector Advances Under INDUSTRY of Meghalaya in the FY2019-20 as on date 30-06-2019</t>
  </si>
  <si>
    <t>Analysis of Priority Sector Advances Under SERVICES of Meghalaya in the FY2019-20 as on date 30-06-2019</t>
  </si>
  <si>
    <t>Analysis of Priority Sector(CropLoan) of Meghalaya in the FY2019-20 as on date 30-06-2019</t>
  </si>
  <si>
    <t>Details of Agriculture Loan of Meghalaya in the FY2019-2020 as on date 30-06-2019</t>
  </si>
  <si>
    <t>Agriculture Term Loan No</t>
  </si>
  <si>
    <t>Agriculture Term Loan Amount</t>
  </si>
  <si>
    <t>Croploan No</t>
  </si>
  <si>
    <t>Croploan Amount</t>
  </si>
  <si>
    <t>Total AGL Loan No</t>
  </si>
  <si>
    <t>Total AGL Loan Amount</t>
  </si>
  <si>
    <t>Co-op</t>
  </si>
  <si>
    <t>Annual Credit Plan - Targets of Meghalaya in the FY 2019-20 as on Date 30-06-2019</t>
  </si>
  <si>
    <t>(Amt in lakhs)</t>
  </si>
  <si>
    <t>Agriculture &amp; Allied Activities</t>
  </si>
  <si>
    <t>MSME</t>
  </si>
  <si>
    <t>Other Priority Sector</t>
  </si>
  <si>
    <t>Priority - Sub Total</t>
  </si>
  <si>
    <t>Non Priority</t>
  </si>
  <si>
    <t>Public Banks - Sub Total</t>
  </si>
  <si>
    <t>Private Banks - Sub Total</t>
  </si>
  <si>
    <t>RRBs - Sub Total</t>
  </si>
  <si>
    <t>Cooperative Banks - Sub Total</t>
  </si>
  <si>
    <t>All Banks - Total</t>
  </si>
  <si>
    <t>Bankwise ACP Sub-Sector Achievement Report of Meghalaya in the FY2019-2020 for the quarter 1</t>
  </si>
  <si>
    <t xml:space="preserve">(Rs In Lakhs) </t>
  </si>
  <si>
    <t>CropProduction</t>
  </si>
  <si>
    <t>WaterResources</t>
  </si>
  <si>
    <t>Farm</t>
  </si>
  <si>
    <t>Plantation</t>
  </si>
  <si>
    <t>Animal Husbandry</t>
  </si>
  <si>
    <t>Fishery</t>
  </si>
  <si>
    <t>Agri Others</t>
  </si>
  <si>
    <t>Agri Infrastructure</t>
  </si>
  <si>
    <t>Anciliary Activities</t>
  </si>
  <si>
    <t>Agri Total</t>
  </si>
  <si>
    <t>MSME Term</t>
  </si>
  <si>
    <t>MSME Working</t>
  </si>
  <si>
    <t>MSME Total</t>
  </si>
  <si>
    <t>Export Credit</t>
  </si>
  <si>
    <t>Education</t>
  </si>
  <si>
    <t>Housing</t>
  </si>
  <si>
    <t>Service Others</t>
  </si>
  <si>
    <t>Social Infra</t>
  </si>
  <si>
    <t>Services Total</t>
  </si>
  <si>
    <t>Performance Under Annual Credit Plan of Meghalaya in the FY2019-2020 as on date 30-06-2019</t>
  </si>
  <si>
    <t>Agriculture Commit</t>
  </si>
  <si>
    <t>Achieve</t>
  </si>
  <si>
    <t>Croploan Commit</t>
  </si>
  <si>
    <t>Croploan Achve</t>
  </si>
  <si>
    <t>Croploan %</t>
  </si>
  <si>
    <t>MSME Commit</t>
  </si>
  <si>
    <t>MSME Achve</t>
  </si>
  <si>
    <t>MSME %</t>
  </si>
  <si>
    <t>Services Commit</t>
  </si>
  <si>
    <t>Services Achve</t>
  </si>
  <si>
    <t>Servcies %</t>
  </si>
  <si>
    <t>Total Commit</t>
  </si>
  <si>
    <t>Total Achve</t>
  </si>
  <si>
    <t>Total %</t>
  </si>
  <si>
    <t>Performance Under NRLM of Meghalaya in the FY 2019-20 as on 30-06-2019</t>
  </si>
  <si>
    <t xml:space="preserve">Axis </t>
  </si>
  <si>
    <t>Target No</t>
  </si>
  <si>
    <t>Application Received</t>
  </si>
  <si>
    <t>Application Amount</t>
  </si>
  <si>
    <t>Sanctioned Number</t>
  </si>
  <si>
    <t>Sanctioned Amount</t>
  </si>
  <si>
    <t>Disbursed Number</t>
  </si>
  <si>
    <t>Disbursed Amount</t>
  </si>
  <si>
    <t>Pending Sanction</t>
  </si>
  <si>
    <t>Pending Disbursed</t>
  </si>
  <si>
    <t>Returned/ Reject</t>
  </si>
  <si>
    <t>Performance under PMEGP of Meghalaya for the FY 2019-20 as on 30-06-2019</t>
  </si>
  <si>
    <t>(Rs in Lakhs)</t>
  </si>
  <si>
    <t>Target</t>
  </si>
  <si>
    <t>DENA</t>
  </si>
  <si>
    <t>VIJ</t>
  </si>
  <si>
    <t>Sub-Tot</t>
  </si>
  <si>
    <t>Financing Under SELF HELP GROUP of Meghalaya in the FY2019-2020 as on date 30-06-2019</t>
  </si>
  <si>
    <t>Current Year Deposit Number</t>
  </si>
  <si>
    <t>Current Year Deposit Amount</t>
  </si>
  <si>
    <t>Current Year Credit Linkage Under NRLM Number</t>
  </si>
  <si>
    <t>Current Year Credit Linkage Under NRLM Amount</t>
  </si>
  <si>
    <t>Current Year Credit Linkage Direct SHG Number</t>
  </si>
  <si>
    <t>Current Year Credit Linkage Direct SHG Amount</t>
  </si>
  <si>
    <t>Current Year Credit linkage Total Number</t>
  </si>
  <si>
    <t>Current Year Credit linkage Total Amount</t>
  </si>
  <si>
    <t>O/S Position Deposit Number</t>
  </si>
  <si>
    <t>O/S Position Deposit linkage Amount</t>
  </si>
  <si>
    <t>O/S Position Credit Linkage Under NRLM Number</t>
  </si>
  <si>
    <t>O/S Position Credit Linkage Under NRLM Amount</t>
  </si>
  <si>
    <t>O/S Position Credit Linkage Direct SHG Number</t>
  </si>
  <si>
    <t>O/S Position Credit Linkage Direct SHG Amount</t>
  </si>
  <si>
    <t>O/S Position Credit linkage Total Number</t>
  </si>
  <si>
    <t>O/S Position Credit linkage Total Amount</t>
  </si>
  <si>
    <t>Financing Under Joint Liabilities Group Scheme of Meghalaya in the FY2019-2020 as on date 30-06-2019</t>
  </si>
  <si>
    <t>Current Year Deposit linkages Number</t>
  </si>
  <si>
    <t>Current Year Deposit linkage Amount</t>
  </si>
  <si>
    <t>Current Year Credit Linkage Number</t>
  </si>
  <si>
    <t>Current Year Credit Linkage Amount</t>
  </si>
  <si>
    <t>Cumilative Position Deposit linkages Number</t>
  </si>
  <si>
    <t>Cumilative Position Deposit linkage Amount</t>
  </si>
  <si>
    <t>Cumilative Position Credit Linkage Number</t>
  </si>
  <si>
    <t>Cumilative Position Credit Linkage Amount</t>
  </si>
  <si>
    <t>Bankwise KCC Report of Meghalaya in the FY2019-2020 as on date 30-06-2019</t>
  </si>
  <si>
    <t>Current Year Number of Cards issued</t>
  </si>
  <si>
    <t>Current Year Limit Sanctioned</t>
  </si>
  <si>
    <t>O/S Position Number of Cards issued</t>
  </si>
  <si>
    <t>O/S Position Limit Sanctioned</t>
  </si>
  <si>
    <t xml:space="preserve">Co-operatives </t>
  </si>
  <si>
    <t>Bankwise Recovery Under Bakijai Report of Meghalaya in the FY2019-2020 as on date 30-06-2019</t>
  </si>
  <si>
    <t>Number of Pending Cases At the Begining Of the Quarter</t>
  </si>
  <si>
    <t>Amount of Pending Cases At the Begining Of the Quarter</t>
  </si>
  <si>
    <t>Number of Cases add during The Quarter</t>
  </si>
  <si>
    <t>Amount of Casses Add during the Quarter</t>
  </si>
  <si>
    <t>Number of Cases Settled during The Quarter</t>
  </si>
  <si>
    <t>Amount of Cases settled during the quarter</t>
  </si>
  <si>
    <t>Number of Pending Cases at the close of the Quarter</t>
  </si>
  <si>
    <t>Amount of Pending Cases at the clase of the Quarter</t>
  </si>
  <si>
    <t>Bankwise Recovery(PMEGP) Report of Meghalaya in the FY2019-2020 as on date 30-06-2019</t>
  </si>
  <si>
    <t>Number Of Account</t>
  </si>
  <si>
    <t>Total Outstanding</t>
  </si>
  <si>
    <t>Recovery Amount</t>
  </si>
  <si>
    <t>Recovery %</t>
  </si>
  <si>
    <t>Bankwise Recovery(NRLM) Report of Meghalaya in the FY2019-2020 as on date 30-06-2019</t>
  </si>
  <si>
    <t>Bankwise Housing(Overall) Report of Meghalaya in the FY2019-2020 as on date 30-06-2019</t>
  </si>
  <si>
    <t>Urban Number</t>
  </si>
  <si>
    <t>Urban Amount</t>
  </si>
  <si>
    <t>Semi Urban Number</t>
  </si>
  <si>
    <t>Semi Urban Amount</t>
  </si>
  <si>
    <t>Rural Number</t>
  </si>
  <si>
    <t>Rural Amount</t>
  </si>
  <si>
    <t>Total Number</t>
  </si>
  <si>
    <t>Total Amount</t>
  </si>
  <si>
    <t>Details of Advances to Sensitive Sector of Meghalaya in the FY2019-2020 as on date 30-06-2019</t>
  </si>
  <si>
    <t>SC/ST No</t>
  </si>
  <si>
    <t>SC/ST Amount</t>
  </si>
  <si>
    <t>Women Benificiaries No</t>
  </si>
  <si>
    <t>Women Benificiaries Amount</t>
  </si>
  <si>
    <t>Physically Handicapped No</t>
  </si>
  <si>
    <t>Physically Handicapped Amount</t>
  </si>
  <si>
    <t>Progress under Financial Inclusion:: Opening of No Frills A/C of Meghalaya in the FY2019-2020 as on date 30-06-2019</t>
  </si>
  <si>
    <t>Current Quarter Number of A/C</t>
  </si>
  <si>
    <t>Cumulative Position No of A/C</t>
  </si>
  <si>
    <t>OD Number</t>
  </si>
  <si>
    <t>OD Amount</t>
  </si>
  <si>
    <t>ASCB</t>
  </si>
  <si>
    <t>Details Of Special Scheme of Meghalaya in the FY2019-2020 as on date 30-06-2019</t>
  </si>
  <si>
    <t>Education Loan No</t>
  </si>
  <si>
    <t>Education Loan Amount</t>
  </si>
  <si>
    <t>Agri-Clinic Agri Business cntre No</t>
  </si>
  <si>
    <t>Agri-Clinic Agri Business cntre Amount</t>
  </si>
  <si>
    <t>Dairy Entreprenurs Development Scheme No</t>
  </si>
  <si>
    <t>Dairy Entreprenurs Development Scheme Amount</t>
  </si>
  <si>
    <t>Rural Go Down No</t>
  </si>
  <si>
    <t>Rural Go Down Amount</t>
  </si>
  <si>
    <t>Cold Storage No</t>
  </si>
  <si>
    <t>Cold Storage Amount</t>
  </si>
  <si>
    <t>Dairy/Poultry Venture No</t>
  </si>
  <si>
    <t>Dairy/Poultry Venture Amount</t>
  </si>
  <si>
    <t>Venture Capital for Agri No</t>
  </si>
  <si>
    <t>Venture Capital for Agri Amount</t>
  </si>
  <si>
    <t>Financing Under MSME Sector of Meghalaya in the FY2019-2020 as on date 30-06-2019</t>
  </si>
  <si>
    <t>Achievement no. of Micro</t>
  </si>
  <si>
    <t>Achievement amt of Micro</t>
  </si>
  <si>
    <t>O/S No. of Micro</t>
  </si>
  <si>
    <t>O/S Amt of Micro</t>
  </si>
  <si>
    <t>Achievement No. of Small</t>
  </si>
  <si>
    <t>Achievement Amt of Small</t>
  </si>
  <si>
    <t>O/S No. of Small</t>
  </si>
  <si>
    <t>O/S Amt of Small</t>
  </si>
  <si>
    <t>Achievement No. of Medium</t>
  </si>
  <si>
    <t>Achievement Amt of Medium</t>
  </si>
  <si>
    <t>O/S No. of Medium</t>
  </si>
  <si>
    <t>O/S Amt of Medium</t>
  </si>
  <si>
    <t>Achievement during the Qtr</t>
  </si>
  <si>
    <t>Total O/S at the end of Qtr</t>
  </si>
  <si>
    <t>Details of Advances to OTHER SENSITIVE SECTORS of 1 in the FY2019-2020 as on date 30-06-2019</t>
  </si>
  <si>
    <t>Women Lending Number</t>
  </si>
  <si>
    <t>Women Lending Amount</t>
  </si>
  <si>
    <t>Women Out standing Number</t>
  </si>
  <si>
    <t>Women Out standing Amount</t>
  </si>
  <si>
    <t>SC Lending Number</t>
  </si>
  <si>
    <t>SC Lending Amount</t>
  </si>
  <si>
    <t>SC Out standing Number</t>
  </si>
  <si>
    <t>SC Out standing Amount</t>
  </si>
  <si>
    <t>ST Lending Number</t>
  </si>
  <si>
    <t>ST Lending Amount</t>
  </si>
  <si>
    <t>ST Outstanding Number</t>
  </si>
  <si>
    <t>ST Outstanding Amount</t>
  </si>
  <si>
    <t>Phy. Handi capped Lending Number</t>
  </si>
  <si>
    <t>Phy. Handi capped Lending Amount</t>
  </si>
  <si>
    <t>Phy. Handi capped Out standing Number</t>
  </si>
  <si>
    <t>Phy. Handi capped Out standing Amount</t>
  </si>
  <si>
    <t>Total Lending Number</t>
  </si>
  <si>
    <t>Total Lending Amount</t>
  </si>
  <si>
    <t>Total Out standing Number</t>
  </si>
  <si>
    <t>Total Out standing Amount</t>
  </si>
  <si>
    <t>Bankwise Minority Report of Meghalaya in the FY 2019-2020 as on date 30-06-2019</t>
  </si>
  <si>
    <t>Lending Number of Muslim</t>
  </si>
  <si>
    <t>Lending Amount of Muslim</t>
  </si>
  <si>
    <t>Outstanding Number of Muslim</t>
  </si>
  <si>
    <t>Outstanding Amount of Muslim</t>
  </si>
  <si>
    <t>Lending Number of Christian</t>
  </si>
  <si>
    <t>Lending Amount of Chriatian</t>
  </si>
  <si>
    <t>Outstanding Number of Christian</t>
  </si>
  <si>
    <t>Outstanding Amount of Christian</t>
  </si>
  <si>
    <t>Lending Number of Sikh</t>
  </si>
  <si>
    <t>Lending Amount of Sikh</t>
  </si>
  <si>
    <t>Outstanding Number of Sikh</t>
  </si>
  <si>
    <t>Outstanding Amount of Sikh</t>
  </si>
  <si>
    <t>Lending Number of Budhist</t>
  </si>
  <si>
    <t>Lending Amount of Budhist</t>
  </si>
  <si>
    <t>Outstanding Number of Budhist</t>
  </si>
  <si>
    <t>Outstanding Amount of Budhist</t>
  </si>
  <si>
    <t>Lending Number of Zoroastrian</t>
  </si>
  <si>
    <t>Lending Amount of Zoroastrian</t>
  </si>
  <si>
    <t>Outstanding Number of Zoroastrian</t>
  </si>
  <si>
    <t>Outstanding Amount of Zoroastrian</t>
  </si>
  <si>
    <t>Lending Number of Jain</t>
  </si>
  <si>
    <t>Lending Amount of Jain</t>
  </si>
  <si>
    <t>Outstanding Number of Jain</t>
  </si>
  <si>
    <t>Outstanding Amount of Jain</t>
  </si>
  <si>
    <t>Total Lending No</t>
  </si>
  <si>
    <t>Total Lending Amt</t>
  </si>
  <si>
    <t>Total Outstanding No</t>
  </si>
  <si>
    <t>Total Outstanding Amt</t>
  </si>
  <si>
    <t>Last Quarter Data</t>
  </si>
  <si>
    <t>Education Loan Scheme of Meghalaya in the FY2019-2020 as on date 30-06-2019</t>
  </si>
  <si>
    <t>(Rs. In Lakhs)</t>
  </si>
  <si>
    <t>Target Amount</t>
  </si>
  <si>
    <t>Sanctione No</t>
  </si>
  <si>
    <t>Disbursed No</t>
  </si>
  <si>
    <t>O/S No</t>
  </si>
  <si>
    <t>O/S Amount</t>
  </si>
  <si>
    <t>NPA No</t>
  </si>
  <si>
    <t>NPA Amount</t>
  </si>
  <si>
    <t>Corpn Bank</t>
  </si>
  <si>
    <t>MIS Report on Agriculture &amp; Allied(Direct and Indirect) of Meghalaya in the FY2019-2020 as on date 30-06-2019</t>
  </si>
  <si>
    <t>Agl &amp; Allied Target amt</t>
  </si>
  <si>
    <t>Agl &amp; Allied Achv amt</t>
  </si>
  <si>
    <t>Agl &amp; Allied OS No</t>
  </si>
  <si>
    <t>Agl &amp; Allied OS amt</t>
  </si>
  <si>
    <t>Sub-Total</t>
  </si>
  <si>
    <t>MIS Report (Education &amp; Housing &amp; Others) of Meghalaya in the FY-2019-2020 as on date 30-06-2019</t>
  </si>
  <si>
    <t>Education Target Amt</t>
  </si>
  <si>
    <t>Education Achv No</t>
  </si>
  <si>
    <t>Education Achv Amt</t>
  </si>
  <si>
    <t>Education OS No</t>
  </si>
  <si>
    <t>Education OS Amt</t>
  </si>
  <si>
    <t>Housing Target Amt</t>
  </si>
  <si>
    <t>Housing Achv No</t>
  </si>
  <si>
    <t>Housing Achv Amt</t>
  </si>
  <si>
    <t>Housing OS No</t>
  </si>
  <si>
    <t>Housing OS Amt</t>
  </si>
  <si>
    <t>Other Target Amt</t>
  </si>
  <si>
    <t>Other Achv No</t>
  </si>
  <si>
    <t>Other Achv Amt</t>
  </si>
  <si>
    <t>Other OS No</t>
  </si>
  <si>
    <t>Other OS Amt</t>
  </si>
  <si>
    <t>Total Target Amt</t>
  </si>
  <si>
    <t>Total Achv No</t>
  </si>
  <si>
    <t>Total Achv Amt</t>
  </si>
  <si>
    <t>Total OS No</t>
  </si>
  <si>
    <t>Total OS Amt</t>
  </si>
  <si>
    <t>Performance Position Under TRANSPORT OPERATOR Scheme in the Year 2019-2020 and Quarter 1</t>
  </si>
  <si>
    <t>PRADHAN  MANTRI  JANDHAN  DHAN  YOJANA(PMJDY) in the FY2019-2020 as on 30-06-2019</t>
  </si>
  <si>
    <t>Achievement No of PMJDY Acct. upto the Quarter</t>
  </si>
  <si>
    <t>PMJDY Cumulative No</t>
  </si>
  <si>
    <t>Total MOBILE No Seeded</t>
  </si>
  <si>
    <t>Total AADHAR No seeded</t>
  </si>
  <si>
    <t xml:space="preserve">Total No Rupay Cards issued </t>
  </si>
  <si>
    <t xml:space="preserve">Total No of Rupay Cards PINs delivered </t>
  </si>
  <si>
    <t>Rupay Cards Activated</t>
  </si>
  <si>
    <t>AND</t>
  </si>
  <si>
    <t>CORP</t>
  </si>
  <si>
    <t>Public Sector</t>
  </si>
  <si>
    <t>BAN</t>
  </si>
  <si>
    <t>INDUSIND</t>
  </si>
  <si>
    <t>KOTAK</t>
  </si>
  <si>
    <t>Private Sector</t>
  </si>
  <si>
    <t>MRB</t>
  </si>
  <si>
    <t>RRB TotaL</t>
  </si>
  <si>
    <t>JCUB</t>
  </si>
  <si>
    <t>Coop Total</t>
  </si>
  <si>
    <t xml:space="preserve">All Bank Total </t>
  </si>
  <si>
    <t>Bankwise MUDRA Report of Meghalaya in the FY2019-2020 as on date 30-06-2019</t>
  </si>
  <si>
    <t>BANK NAME</t>
  </si>
  <si>
    <t>CY.SISHU NO</t>
  </si>
  <si>
    <t>CY.SISHU AMT</t>
  </si>
  <si>
    <t>SISHU O/S no</t>
  </si>
  <si>
    <t>SISHU O/S Amount</t>
  </si>
  <si>
    <t>CY.KISHORE NO</t>
  </si>
  <si>
    <t>CY.KISHORE AMT</t>
  </si>
  <si>
    <t>KISHORE O/S no</t>
  </si>
  <si>
    <t>KISHORE O/S Amount</t>
  </si>
  <si>
    <t>CY.TARUN NO</t>
  </si>
  <si>
    <t>CY.TARUN AMT</t>
  </si>
  <si>
    <t>TARUN O/S no</t>
  </si>
  <si>
    <t>TARUN O/S Amount</t>
  </si>
  <si>
    <t>TOTAL AC</t>
  </si>
  <si>
    <t>TOTAL AMT(SANCTIONED)</t>
  </si>
  <si>
    <t>TOTAL O/S AC</t>
  </si>
  <si>
    <t>TOTAL O/S AMT</t>
  </si>
  <si>
    <t>Bankwise Social Security Schemes Report of Meghalaya in the FY2018-2019 as on date 31-03-2019</t>
  </si>
  <si>
    <t xml:space="preserve">Bank Name </t>
  </si>
  <si>
    <t>PMJJBY No</t>
  </si>
  <si>
    <t>PMJJBY Cumml. No</t>
  </si>
  <si>
    <t>No of PMJJBY Claim Lodged</t>
  </si>
  <si>
    <t>No of PMJJBY Claim setted</t>
  </si>
  <si>
    <t>No of PMJJBY Claim Pending</t>
  </si>
  <si>
    <t>PMSBY Achievement  No.</t>
  </si>
  <si>
    <t>PMSBY Cumml. No.</t>
  </si>
  <si>
    <t>No of PMSBY Claim Lodged</t>
  </si>
  <si>
    <t>No of PMSBY Claim setted</t>
  </si>
  <si>
    <t>No of PMSBY Claim Pending</t>
  </si>
  <si>
    <t>APY Achievement  No</t>
  </si>
  <si>
    <t>APY Cumml. No</t>
  </si>
  <si>
    <t>No of APY Claim Lodged</t>
  </si>
  <si>
    <t>No of APY Claim setted</t>
  </si>
  <si>
    <t>No of APY Claim Pending</t>
  </si>
  <si>
    <t>P&amp;S Bank</t>
  </si>
  <si>
    <t>Details of Lead Bank of Meghalaya in the Year 2019-20 and Quarter 1</t>
  </si>
  <si>
    <t>District Name</t>
  </si>
  <si>
    <t>District Code(BSR)</t>
  </si>
  <si>
    <t>Name of Lead Bank</t>
  </si>
  <si>
    <t>Name of LDM</t>
  </si>
  <si>
    <t>Designation</t>
  </si>
  <si>
    <t>Contact Details</t>
  </si>
  <si>
    <t>Remarks</t>
  </si>
  <si>
    <t>Tel</t>
  </si>
  <si>
    <t>Email</t>
  </si>
  <si>
    <t>Address</t>
  </si>
  <si>
    <t>Eastkhasihills</t>
  </si>
  <si>
    <t>State Bank Of India</t>
  </si>
  <si>
    <t>Kamalendu Roy</t>
  </si>
  <si>
    <t>Manager</t>
  </si>
  <si>
    <t>k.roy@sbi.co.in/ ldm.ekhmegh@sbi.co.in</t>
  </si>
  <si>
    <t>SBI Regional Office, Urban, Bawri Mansion, Dhankheti, Shillong-793001</t>
  </si>
  <si>
    <t>Westkhasihills</t>
  </si>
  <si>
    <t>Th Tunglut Suan</t>
  </si>
  <si>
    <t>Chief Manager</t>
  </si>
  <si>
    <t>tunglut.suan@sbi.co.in</t>
  </si>
  <si>
    <t>lead district manager ldm, state bank of india, nongstoin-793119</t>
  </si>
  <si>
    <t>Rebhoi</t>
  </si>
  <si>
    <t>Mrs. Zoramvuli Khiangte</t>
  </si>
  <si>
    <t>zoramvuli.khiangte@sbi.co.in</t>
  </si>
  <si>
    <t>state bank of india, regional office, reg-iii, kl complex, demseiniong, opp-neepco, shillong-793008</t>
  </si>
  <si>
    <t>Eastgarohills</t>
  </si>
  <si>
    <t>Rabindra Ch Nath</t>
  </si>
  <si>
    <t>rabindra.nath2@sbi.co.in</t>
  </si>
  <si>
    <t>lead district manager, state bank of india, william nagar-794111</t>
  </si>
  <si>
    <t>Westgarohills</t>
  </si>
  <si>
    <t>Abdul Mannan Khan</t>
  </si>
  <si>
    <t>mannan.khan@sbi.co.in</t>
  </si>
  <si>
    <t>tura bazar evening branch, tura, west garo hills-794101</t>
  </si>
  <si>
    <t>Southgarohills</t>
  </si>
  <si>
    <t>Northgarohills</t>
  </si>
  <si>
    <t>lead district manager ldm, east garo hills, william nagar-794111</t>
  </si>
  <si>
    <t>southwestkhasihills</t>
  </si>
  <si>
    <t>EastJaintiahills</t>
  </si>
  <si>
    <t>Khraw Pyrkhat Kharbuli</t>
  </si>
  <si>
    <t>khrawpyrkhat.kharbuli@sbi.co.i</t>
  </si>
  <si>
    <t>state bank of india, reg-iii, kl complex, demseiniong, opp neepco, shillong-793008</t>
  </si>
  <si>
    <t>WestJaintiahills</t>
  </si>
  <si>
    <t>Khrawpyrkhat Kharbuli</t>
  </si>
  <si>
    <t>State bank of India, Reg-III, KL Complex, Opp - NEEPCo, Demseiniong, Shillong-793008</t>
  </si>
  <si>
    <t>SouthWestGarohills</t>
  </si>
  <si>
    <t>State Bank of India, Tura Regional Office, Tura -794101</t>
  </si>
  <si>
    <t>Position of FLC held in the State of Meghalaya  for the Qtr ended June 2019</t>
  </si>
  <si>
    <t>Bank</t>
  </si>
  <si>
    <t xml:space="preserve"> No of Rural branch</t>
  </si>
  <si>
    <t>No of Camps Held during the Quarter</t>
  </si>
  <si>
    <t>No. Rural Branches which have conducted  Literacy camps  as per RBI guidelines using standardized financial literacy material of RBI</t>
  </si>
  <si>
    <t xml:space="preserve"> No. of literacy camps  as per RBI guidelines using standardized financial literacy material of RBI</t>
  </si>
  <si>
    <t xml:space="preserve">No. of persons participated </t>
  </si>
  <si>
    <t>Out of persons participated, no. of persons already having bank account at the time of attending the camp</t>
  </si>
  <si>
    <t>Out of persons participated, no. of persons opened bank account after attending the camp</t>
  </si>
  <si>
    <t>No. of Camps held upto last Quarter</t>
  </si>
  <si>
    <t>No of Camps Held (Cumilative)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</si>
  <si>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</si>
  <si>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Annex B</t>
  </si>
  <si>
    <t>Statement of Progress during Quarter ended—June, 2019</t>
  </si>
  <si>
    <t>Name of state: Meghalaya</t>
  </si>
  <si>
    <t>Name of RBI Office: Shillong</t>
  </si>
  <si>
    <t>Sr No</t>
  </si>
  <si>
    <t>Name of District</t>
  </si>
  <si>
    <t>Name of Sch. Comm. Bank selected for allottment of villages &lt;2000 population</t>
  </si>
  <si>
    <t>No. of allotted village</t>
  </si>
  <si>
    <t>No. of villages where banking outlet opened upto the end of the quarter June-2019</t>
  </si>
  <si>
    <t>Covered by Branches</t>
  </si>
  <si>
    <t>Other Modes</t>
  </si>
  <si>
    <t>Grand Total (5+10+11)</t>
  </si>
  <si>
    <t>Fixed location</t>
  </si>
  <si>
    <t>Banking through BC visits every week</t>
  </si>
  <si>
    <t>Banking through BC visits once in a fortnight</t>
  </si>
  <si>
    <t>Banking through BC visits more than once in a fortnight</t>
  </si>
  <si>
    <t>BCs-Sub total =6+7+8+9</t>
  </si>
  <si>
    <t>[1]</t>
  </si>
  <si>
    <t>[2]</t>
  </si>
  <si>
    <t>[3]</t>
  </si>
  <si>
    <t>[4]</t>
  </si>
  <si>
    <t>[5]</t>
  </si>
  <si>
    <t>[6]</t>
  </si>
  <si>
    <t>[7]</t>
  </si>
  <si>
    <t>[8]</t>
  </si>
  <si>
    <t>[9]</t>
  </si>
  <si>
    <t>[10]</t>
  </si>
  <si>
    <t>[11]</t>
  </si>
  <si>
    <t>[12]</t>
  </si>
  <si>
    <t>A1</t>
  </si>
  <si>
    <t>A2</t>
  </si>
  <si>
    <t>A3</t>
  </si>
  <si>
    <t>A4</t>
  </si>
  <si>
    <t>A5</t>
  </si>
  <si>
    <t>A6</t>
  </si>
  <si>
    <t>A7</t>
  </si>
  <si>
    <t>A8</t>
  </si>
  <si>
    <t>IPPB</t>
  </si>
  <si>
    <t>B1</t>
  </si>
  <si>
    <t>B2</t>
  </si>
  <si>
    <t>B3</t>
  </si>
  <si>
    <t>Total B</t>
  </si>
  <si>
    <t>C1</t>
  </si>
  <si>
    <t>C2</t>
  </si>
  <si>
    <t>C3</t>
  </si>
  <si>
    <t>Total C</t>
  </si>
  <si>
    <t>D1</t>
  </si>
  <si>
    <t>D2</t>
  </si>
  <si>
    <t>D3</t>
  </si>
  <si>
    <t>D4</t>
  </si>
  <si>
    <t>D5</t>
  </si>
  <si>
    <t>Total D</t>
  </si>
  <si>
    <t>E1</t>
  </si>
  <si>
    <t>E2</t>
  </si>
  <si>
    <t>E3</t>
  </si>
  <si>
    <t>E4</t>
  </si>
  <si>
    <t>E5</t>
  </si>
  <si>
    <t>E6</t>
  </si>
  <si>
    <t>E7</t>
  </si>
  <si>
    <t>E8</t>
  </si>
  <si>
    <t>Total E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</si>
  <si>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</si>
  <si>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</si>
  <si>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</si>
  <si>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</si>
  <si>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</si>
  <si>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</si>
  <si>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</si>
  <si>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</si>
  <si>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</si>
  <si>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</si>
  <si>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</si>
  <si>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Total F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</si>
  <si>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</si>
  <si>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</si>
  <si>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</si>
  <si>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</si>
  <si>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</si>
  <si>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</si>
  <si>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</si>
  <si>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</si>
  <si>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</si>
  <si>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</si>
  <si>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</si>
  <si>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</si>
  <si>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Total G</t>
  </si>
  <si>
    <t>H1</t>
  </si>
  <si>
    <t>H2</t>
  </si>
  <si>
    <t>H3</t>
  </si>
  <si>
    <t xml:space="preserve">COR  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</si>
  <si>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</si>
  <si>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</si>
  <si>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</si>
  <si>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</si>
  <si>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</si>
  <si>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</si>
  <si>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</si>
  <si>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</si>
  <si>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</si>
  <si>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Total H</t>
  </si>
  <si>
    <t>I1</t>
  </si>
  <si>
    <t>I2</t>
  </si>
  <si>
    <t>I3</t>
  </si>
  <si>
    <t>Total I</t>
  </si>
  <si>
    <t>J1</t>
  </si>
  <si>
    <t>J2</t>
  </si>
  <si>
    <t>J3</t>
  </si>
  <si>
    <t>Total J</t>
  </si>
  <si>
    <t>K1</t>
  </si>
  <si>
    <t>K2</t>
  </si>
  <si>
    <t>K3</t>
  </si>
  <si>
    <t>K4</t>
  </si>
  <si>
    <t>Total K</t>
  </si>
  <si>
    <t>Meghalaya Total (A to K)</t>
  </si>
  <si>
    <t>DCC/DLRC Meeting of Meghalaya held during the Year 2018-2019</t>
  </si>
  <si>
    <t>Lead Bank Name</t>
  </si>
  <si>
    <t>DCC Meeting First Quarter</t>
  </si>
  <si>
    <t>DCC Meeting Second Quarter</t>
  </si>
  <si>
    <t>DCC Meeting Third Quarter</t>
  </si>
  <si>
    <t>DCC Meeting Fourth Quarter</t>
  </si>
  <si>
    <t>DLRC Meeting First Quarter</t>
  </si>
  <si>
    <t>DLRC Meeting Second Quarter</t>
  </si>
  <si>
    <t>DLRC Meeting Third Quarter</t>
  </si>
  <si>
    <t>DLRC Meeting Fourth Quarter</t>
  </si>
  <si>
    <t>14-8-2019</t>
  </si>
  <si>
    <t>14-08-2019</t>
  </si>
  <si>
    <t>16-8-2019</t>
  </si>
  <si>
    <t>South West Garo</t>
  </si>
  <si>
    <t>13-8-2019</t>
  </si>
  <si>
    <t>16-9-2019</t>
  </si>
  <si>
    <t>16-09-2019</t>
  </si>
  <si>
    <t>19-8-2019</t>
  </si>
  <si>
    <t>18-9-2019</t>
  </si>
  <si>
    <t>District Wise Position of C:D Ratio and Per Capita Credit of Meghalaya in the Year 2019-20 and Quarter 1</t>
  </si>
  <si>
    <t>Current C:D Ratio</t>
  </si>
  <si>
    <t>Previous Quarter C:D Ratio</t>
  </si>
  <si>
    <t>Population</t>
  </si>
  <si>
    <t>Per Capita Credit</t>
  </si>
  <si>
    <t>District Wise ACP of Meghalaya in the Year 2019-2020 and Quarter 1</t>
  </si>
  <si>
    <t>District Name: Eastkhasihills</t>
  </si>
  <si>
    <t>Lead Bank Name: State Bank Of India</t>
  </si>
  <si>
    <t>District Name: Westkhasihills</t>
  </si>
  <si>
    <t>District Name: Rebhoi</t>
  </si>
  <si>
    <t>District Name: Eastgarohills</t>
  </si>
  <si>
    <t>District Name: Westgarohills</t>
  </si>
  <si>
    <t>District Name: Southgarohills</t>
  </si>
  <si>
    <t>District Name: Northgarohills</t>
  </si>
  <si>
    <t>District Name: southwestkhasihills</t>
  </si>
  <si>
    <t>District Name: EastJaintiahills</t>
  </si>
  <si>
    <t>District Name: WestJaintiahills</t>
  </si>
  <si>
    <t>District Name: SouthWestGarohills</t>
  </si>
  <si>
    <t>LIST OF PARTICIPANTS IN THE SLBC (MEGHALAYA) MARCH ,2019 QUARTER MEETING ON 16.07.2019</t>
  </si>
  <si>
    <t>Attended by (Name &amp; Designation)</t>
  </si>
  <si>
    <t>State / Central Government Official</t>
  </si>
  <si>
    <t>Slno</t>
  </si>
  <si>
    <t>Name</t>
  </si>
  <si>
    <t>Shri. P.  S. Thangkhiew, IAS</t>
  </si>
  <si>
    <t>Chief Secretary, GOM</t>
  </si>
  <si>
    <t>smt  R V. Suchiang, IAS</t>
  </si>
  <si>
    <t>Adddl Chief Secretary, GOM</t>
  </si>
  <si>
    <t>Shri P.K Agrahari, IFS</t>
  </si>
  <si>
    <t>Secrectary, (Finance), GOM</t>
  </si>
  <si>
    <t>Shri ShantanuSharm, IAS</t>
  </si>
  <si>
    <t>CEO, MSRLS, GOM</t>
  </si>
  <si>
    <t>Smti M.N Nampui, IAS</t>
  </si>
  <si>
    <t>Secretary , Agriculture, GOM</t>
  </si>
  <si>
    <t>Smti M.War Nongbri, IAS</t>
  </si>
  <si>
    <t>DC, East Khasi Hills,GOM</t>
  </si>
  <si>
    <t>Smti Rosetta M Kurbah, IAS</t>
  </si>
  <si>
    <t>DC, Ribhoi District, GOM</t>
  </si>
  <si>
    <t>Isawanda Laloo, IAS</t>
  </si>
  <si>
    <t>DC, South West Khasi Hills  , GOM</t>
  </si>
  <si>
    <t>R. C Sohkhlet</t>
  </si>
  <si>
    <t>Registrar Cooperative Society</t>
  </si>
  <si>
    <t>E.Y Chen</t>
  </si>
  <si>
    <t>Jt Secy.Finance Deppt.  , GOM</t>
  </si>
  <si>
    <t>Smt V. R Syiem</t>
  </si>
  <si>
    <t>JT Secy , BAD Deptt  , GOM</t>
  </si>
  <si>
    <t>R.D Rngad</t>
  </si>
  <si>
    <t>SRO,Finance , GOM</t>
  </si>
  <si>
    <t>Jonathan A Warbah</t>
  </si>
  <si>
    <t>Director, Dairy, GOM</t>
  </si>
  <si>
    <t>P.M Sangma</t>
  </si>
  <si>
    <t>ARO, Finance , GOM</t>
  </si>
  <si>
    <t>Vikram Khandkar</t>
  </si>
  <si>
    <t>Asstt. Director , KVIC  , GOM</t>
  </si>
  <si>
    <t>Zodinpui</t>
  </si>
  <si>
    <t>Excecutive , KVIC , GOM</t>
  </si>
  <si>
    <t>Wanshimti Nongkynrih</t>
  </si>
  <si>
    <t>ARO Finance  , GOM</t>
  </si>
  <si>
    <t>E. Passi</t>
  </si>
  <si>
    <t>RO, Finance Deppt.  , GOM</t>
  </si>
  <si>
    <t>Smt N. Tariang</t>
  </si>
  <si>
    <r>
      <t xml:space="preserve">Dy Secy, Finance Deppt </t>
    </r>
    <r>
      <rPr>
        <i/>
        <sz val="11"/>
        <color theme="1"/>
        <rFont val="Calibri"/>
        <family val="2"/>
        <scheme val="minor"/>
      </rPr>
      <t>, GOM</t>
    </r>
  </si>
  <si>
    <t>Sri Ronald Kynta</t>
  </si>
  <si>
    <t>State Mission Manager, FI, MUDA, , GOM</t>
  </si>
  <si>
    <t>J.Rymbai</t>
  </si>
  <si>
    <t>PM FI, MSRLS , GOM</t>
  </si>
  <si>
    <t xml:space="preserve">S.Jyrwa </t>
  </si>
  <si>
    <t>Under secy. BAD Deptt  , GOM</t>
  </si>
  <si>
    <t>Dr W. Ryngkhlem</t>
  </si>
  <si>
    <t>Jt Director, Veterinary Deppt , GOM</t>
  </si>
  <si>
    <t>R. N Rymbai</t>
  </si>
  <si>
    <t>Sub Registrar of Cooperative society , GOM</t>
  </si>
  <si>
    <t>D. Chetia</t>
  </si>
  <si>
    <t>DM(IT) , HUDCO</t>
  </si>
  <si>
    <t>W. Buhphang</t>
  </si>
  <si>
    <t>Division Engineer, BSNL</t>
  </si>
  <si>
    <t>A. Mukherjee</t>
  </si>
  <si>
    <t>consultant Finance , BBNL</t>
  </si>
  <si>
    <t>S. Daimari</t>
  </si>
  <si>
    <t>DGM., BSNL , Shillong</t>
  </si>
  <si>
    <t>Devanand Varbadkar</t>
  </si>
  <si>
    <t>DGM, BSNL</t>
  </si>
  <si>
    <t>Smt  I Mawlong</t>
  </si>
  <si>
    <t>Div. Record &amp; Survey  , GOM</t>
  </si>
  <si>
    <t>Smt L.L. Shangpliang</t>
  </si>
  <si>
    <t>Jt Secy, Law Deppt , GOM</t>
  </si>
  <si>
    <t>M.M. Sangma</t>
  </si>
  <si>
    <t>Shri M. F Mawlieh</t>
  </si>
  <si>
    <t>E.E , MePDL</t>
  </si>
  <si>
    <t>Pamela E Pongrope</t>
  </si>
  <si>
    <t>State Mission Manager, MUDA , GOM</t>
  </si>
  <si>
    <t>Smti A. A. Wankhar</t>
  </si>
  <si>
    <t>City Mission Manager, SMB</t>
  </si>
  <si>
    <t>Shri Shon S. G Kharjana</t>
  </si>
  <si>
    <t>State Mission Manager, NULM , GOM</t>
  </si>
  <si>
    <t>Shri W. Lyngdoh</t>
  </si>
  <si>
    <t>Jt Secy PWD , GOM</t>
  </si>
  <si>
    <t>Shri W. Buhphang</t>
  </si>
  <si>
    <t>Asst. Registrar of Cooperative societies ,, GOM</t>
  </si>
  <si>
    <t>N. Kharbuli</t>
  </si>
  <si>
    <t>Asstt. Director of Fisheries , GOM</t>
  </si>
  <si>
    <t>P. Phawa</t>
  </si>
  <si>
    <t>Smt S. M Sangma</t>
  </si>
  <si>
    <t>M.E.O,  GOM</t>
  </si>
  <si>
    <t>smt H ML kynta</t>
  </si>
  <si>
    <t>EAC , Bakijai case  , EKH , GOM</t>
  </si>
  <si>
    <t>RBI/NABARD/SIDBI</t>
  </si>
  <si>
    <t>Shri. Anurag Asthana</t>
  </si>
  <si>
    <t>General Manager,RBI</t>
  </si>
  <si>
    <t>Sri L Hangmuanthang</t>
  </si>
  <si>
    <t>AGM, RBI</t>
  </si>
  <si>
    <t>Shri Y.K ROA</t>
  </si>
  <si>
    <t>General Manager,NABARD</t>
  </si>
  <si>
    <t xml:space="preserve">Banks/ Other </t>
  </si>
  <si>
    <t>Smt C Marbaniang</t>
  </si>
  <si>
    <t>GM, MRB</t>
  </si>
  <si>
    <t>Mridul Patar</t>
  </si>
  <si>
    <t>CM , OBC</t>
  </si>
  <si>
    <t>Vanlalzarzokima</t>
  </si>
  <si>
    <t>Asst Manager,PSB</t>
  </si>
  <si>
    <t>Ashish Kumar</t>
  </si>
  <si>
    <t>CM , PNB</t>
  </si>
  <si>
    <t>Shubhrijit Chawdry</t>
  </si>
  <si>
    <t>BM , IDFC FIRST</t>
  </si>
  <si>
    <t>S.K.  Choudhary</t>
  </si>
  <si>
    <t>ADI ,IDFC FIRST</t>
  </si>
  <si>
    <t>Debraj Saha</t>
  </si>
  <si>
    <t>CM, IOB</t>
  </si>
  <si>
    <t>Shri L. Haokip</t>
  </si>
  <si>
    <r>
      <t xml:space="preserve">Director ,  PNB RSET </t>
    </r>
    <r>
      <rPr>
        <b/>
        <sz val="11"/>
        <color theme="1"/>
        <rFont val="Calibri"/>
        <family val="2"/>
        <scheme val="minor"/>
      </rPr>
      <t>I</t>
    </r>
  </si>
  <si>
    <t>K.Dhar</t>
  </si>
  <si>
    <t xml:space="preserve">BM , SCUB </t>
  </si>
  <si>
    <t>B. Deka</t>
  </si>
  <si>
    <t>Dy Manager , KMB</t>
  </si>
  <si>
    <t xml:space="preserve">Joseph Mathew </t>
  </si>
  <si>
    <t>BM, SIB</t>
  </si>
  <si>
    <t xml:space="preserve">K.kharbuli </t>
  </si>
  <si>
    <t>Manager, LDM, WJ Hills &amp; EJ Hills</t>
  </si>
  <si>
    <t xml:space="preserve">Abhay Kumar </t>
  </si>
  <si>
    <t>C H, Bandhan Bank</t>
  </si>
  <si>
    <t>Dipjit Talukdar</t>
  </si>
  <si>
    <t>BH, Bandhan Bank</t>
  </si>
  <si>
    <t>Shri TH Tunglut</t>
  </si>
  <si>
    <t>CM , Lead Bank</t>
  </si>
  <si>
    <t>Roshan Thapa</t>
  </si>
  <si>
    <t xml:space="preserve">Cluster Head, HDFC </t>
  </si>
  <si>
    <t>Chandan Passi</t>
  </si>
  <si>
    <t>BM , HDFC</t>
  </si>
  <si>
    <t>K.K Gupta</t>
  </si>
  <si>
    <t xml:space="preserve">CM, MRB </t>
  </si>
  <si>
    <t xml:space="preserve">chandhan Pathak </t>
  </si>
  <si>
    <t>zonal head, NESFB</t>
  </si>
  <si>
    <t>Ibalumlin Mawthoh</t>
  </si>
  <si>
    <t>BM , NESFB</t>
  </si>
  <si>
    <t>Sushanta Nayak</t>
  </si>
  <si>
    <t>RH, ICICI</t>
  </si>
  <si>
    <t>prakhash  Upadhaya</t>
  </si>
  <si>
    <t>BM, ICICI</t>
  </si>
  <si>
    <t>C. Pde</t>
  </si>
  <si>
    <t>Manager, MCAB</t>
  </si>
  <si>
    <t>Dr K. Pator</t>
  </si>
  <si>
    <t>AGM, MCAB</t>
  </si>
  <si>
    <t>Pankaj Gumuny</t>
  </si>
  <si>
    <t>Manager, Yes Bank</t>
  </si>
  <si>
    <t xml:space="preserve">Riton Dey </t>
  </si>
  <si>
    <t>Assistant, BOM</t>
  </si>
  <si>
    <t>Ms Aileen D Diengdoh</t>
  </si>
  <si>
    <t>AGM&amp; DRH, BOB</t>
  </si>
  <si>
    <t>Rites Bhakat</t>
  </si>
  <si>
    <t xml:space="preserve">BM, Dena </t>
  </si>
  <si>
    <t>Santosh Chhetri</t>
  </si>
  <si>
    <t xml:space="preserve">CM, BOB </t>
  </si>
  <si>
    <t>Praveen Kr Rahul</t>
  </si>
  <si>
    <t xml:space="preserve">Cm, VJB </t>
  </si>
  <si>
    <t>Vimal Kumar</t>
  </si>
  <si>
    <t>Sr Manager IPPB</t>
  </si>
  <si>
    <t>Satyabrata Dey</t>
  </si>
  <si>
    <t>Cm, UBI</t>
  </si>
  <si>
    <t>Deepak Kumar</t>
  </si>
  <si>
    <t>Sr Manager, CANARA</t>
  </si>
  <si>
    <t>Debashish  Bhattacharjee</t>
  </si>
  <si>
    <t>AVP, Axis</t>
  </si>
  <si>
    <t>Rishi Rai</t>
  </si>
  <si>
    <t>DVP, AXIS</t>
  </si>
  <si>
    <t>Iaisara Diengdoh</t>
  </si>
  <si>
    <t>CI, UJJIVAN</t>
  </si>
  <si>
    <t>Anil Kapoor</t>
  </si>
  <si>
    <t>AGM, SIDBI</t>
  </si>
  <si>
    <t>Cecillia Lalmuanpuii</t>
  </si>
  <si>
    <t>Manager, BOI+</t>
  </si>
  <si>
    <t>John Rynjah</t>
  </si>
  <si>
    <t>Sr BM, Boi</t>
  </si>
  <si>
    <t>Pynkynmawlang Rymmai</t>
  </si>
  <si>
    <t>BM, NEDFI</t>
  </si>
  <si>
    <t>C. Niyen</t>
  </si>
  <si>
    <t>A.O</t>
  </si>
  <si>
    <t>D. P Singh</t>
  </si>
  <si>
    <t>CM, ALLB</t>
  </si>
  <si>
    <t>Ravi Shankar Sharma</t>
  </si>
  <si>
    <t xml:space="preserve">SBM, SYN </t>
  </si>
  <si>
    <t>M. A Dkhar</t>
  </si>
  <si>
    <t>BR Head, UNION</t>
  </si>
  <si>
    <t>R. C Sethi</t>
  </si>
  <si>
    <t>Dy R H , UNION</t>
  </si>
  <si>
    <t xml:space="preserve">Slno </t>
  </si>
  <si>
    <t>Shri Digmanu Gupta</t>
  </si>
  <si>
    <t>GM (Network II) SBI</t>
  </si>
  <si>
    <t>Sri Subhas Das</t>
  </si>
  <si>
    <t>DGM(B&amp;O), Shillong,SBI</t>
  </si>
  <si>
    <t>shri Susanta Kumar Sahoo</t>
  </si>
  <si>
    <t>DGM , SLBC</t>
  </si>
  <si>
    <t xml:space="preserve">Shri Deepak Choudhry    </t>
  </si>
  <si>
    <t>AGM&amp; SLBC Convener,SBI</t>
  </si>
  <si>
    <t>Shri Mihir Das</t>
  </si>
  <si>
    <t>AGM , SLBC</t>
  </si>
  <si>
    <t>Sri K.Khongwar</t>
  </si>
  <si>
    <t xml:space="preserve">CM,SBI </t>
  </si>
  <si>
    <t>K.Roy</t>
  </si>
  <si>
    <t>LDM, EKH</t>
  </si>
  <si>
    <t>Smt W. Basaiawmoit</t>
  </si>
  <si>
    <t>Manager, SBI</t>
  </si>
  <si>
    <t>Ibashisha Wanswett</t>
  </si>
  <si>
    <t>C. Associate, SBI</t>
  </si>
  <si>
    <t>Dipankar Dutta</t>
  </si>
  <si>
    <t>Technical Asst,SBI</t>
  </si>
  <si>
    <t>Mrs Zoramvuli Khiangte</t>
  </si>
  <si>
    <t>LDM, ribhoi</t>
  </si>
  <si>
    <t>SLBC Conveners</t>
  </si>
  <si>
    <t>10-10-2019 (Fixed)</t>
  </si>
  <si>
    <t>10-10-2019(fixed)</t>
  </si>
  <si>
    <t>30-9-2019</t>
  </si>
  <si>
    <t>14-10-2019 Peoposed date)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</si>
</sst>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indexed="8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b/>
      <sz val="7.5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color theme="1"/>
      <name val="Times New Roman"/>
      <family val="1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indexed="8"/>
      <name val="Calibri"/>
      <family val="2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0"/>
      <name val="Times New Roman"/>
      <family val="1"/>
      <charset val="1"/>
    </font>
    <font>
      <b/>
      <sz val="9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b/>
      <sz val="10"/>
      <name val="Calibri"/>
      <family val="2"/>
      <scheme val="minor"/>
    </font>
    <font>
      <sz val="10"/>
      <name val="Arial"/>
      <family val="2"/>
      <charset val="134"/>
    </font>
    <font>
      <sz val="11"/>
      <color indexed="8"/>
      <name val="Calibri"/>
      <family val="2"/>
      <charset val="134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1"/>
    </font>
    <font>
      <b/>
      <sz val="10"/>
      <name val="Times New Roman"/>
      <family val="1"/>
      <charset val="1"/>
    </font>
    <font>
      <b/>
      <sz val="10"/>
      <name val="Arial"/>
      <family val="2"/>
      <charset val="134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rgb="FFFFFFFF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0">
    <xf numFmtId="0" fontId="0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26" fillId="0" borderId="0">
      <alignment vertical="center"/>
    </xf>
    <xf numFmtId="0" fontId="27" fillId="0" borderId="0">
      <alignment vertical="center"/>
    </xf>
    <xf numFmtId="0" fontId="29" fillId="0" borderId="0" applyNumberFormat="0" applyFill="0" applyBorder="0" applyAlignment="0" applyProtection="0"/>
    <xf numFmtId="0" fontId="3" fillId="0" borderId="0"/>
    <xf numFmtId="0" fontId="37" fillId="0" borderId="0" applyNumberFormat="0" applyBorder="0" applyProtection="0"/>
  </cellStyleXfs>
  <cellXfs count="276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Fill="1" applyBorder="1"/>
    <xf numFmtId="0" fontId="1" fillId="0" borderId="1" xfId="0" applyFont="1" applyBorder="1"/>
    <xf numFmtId="0" fontId="1" fillId="0" borderId="1" xfId="0" applyFont="1" applyFill="1" applyBorder="1"/>
    <xf numFmtId="0" fontId="2" fillId="0" borderId="1" xfId="0" applyFont="1" applyBorder="1"/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5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right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right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right" wrapText="1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3" xfId="0" applyFill="1" applyBorder="1" applyAlignment="1">
      <alignment horizontal="right" wrapText="1"/>
    </xf>
    <xf numFmtId="0" fontId="0" fillId="0" borderId="11" xfId="0" applyBorder="1" applyAlignment="1">
      <alignment horizontal="center" wrapText="1"/>
    </xf>
    <xf numFmtId="0" fontId="0" fillId="0" borderId="11" xfId="0" applyBorder="1" applyAlignment="1">
      <alignment horizontal="right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3" xfId="0" applyBorder="1" applyAlignment="1">
      <alignment horizontal="left" wrapText="1"/>
    </xf>
    <xf numFmtId="1" fontId="0" fillId="0" borderId="1" xfId="0" applyNumberFormat="1" applyBorder="1"/>
    <xf numFmtId="1" fontId="0" fillId="0" borderId="3" xfId="0" applyNumberFormat="1" applyBorder="1" applyAlignment="1">
      <alignment horizontal="right" wrapText="1"/>
    </xf>
    <xf numFmtId="1" fontId="0" fillId="0" borderId="12" xfId="0" applyNumberFormat="1" applyBorder="1" applyAlignment="1">
      <alignment horizontal="right" wrapText="1"/>
    </xf>
    <xf numFmtId="1" fontId="0" fillId="0" borderId="1" xfId="0" applyNumberFormat="1" applyBorder="1" applyAlignment="1">
      <alignment horizontal="right"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left" wrapText="1"/>
    </xf>
    <xf numFmtId="1" fontId="2" fillId="0" borderId="3" xfId="0" applyNumberFormat="1" applyFont="1" applyBorder="1" applyAlignment="1">
      <alignment horizontal="right" wrapText="1"/>
    </xf>
    <xf numFmtId="1" fontId="2" fillId="0" borderId="12" xfId="0" applyNumberFormat="1" applyFont="1" applyBorder="1" applyAlignment="1">
      <alignment horizontal="right" wrapText="1"/>
    </xf>
    <xf numFmtId="1" fontId="2" fillId="0" borderId="1" xfId="0" applyNumberFormat="1" applyFont="1" applyBorder="1" applyAlignment="1">
      <alignment horizontal="right" wrapText="1"/>
    </xf>
    <xf numFmtId="1" fontId="0" fillId="0" borderId="0" xfId="0" applyNumberFormat="1"/>
    <xf numFmtId="0" fontId="1" fillId="0" borderId="3" xfId="0" applyFont="1" applyBorder="1" applyAlignment="1">
      <alignment horizontal="left" wrapText="1"/>
    </xf>
    <xf numFmtId="1" fontId="1" fillId="0" borderId="3" xfId="0" applyNumberFormat="1" applyFont="1" applyBorder="1" applyAlignment="1">
      <alignment horizontal="right" wrapText="1"/>
    </xf>
    <xf numFmtId="1" fontId="1" fillId="0" borderId="1" xfId="0" applyNumberFormat="1" applyFont="1" applyBorder="1" applyAlignment="1">
      <alignment horizontal="right" wrapText="1"/>
    </xf>
    <xf numFmtId="1" fontId="13" fillId="2" borderId="9" xfId="2" applyNumberFormat="1" applyFont="1" applyFill="1" applyBorder="1" applyAlignment="1">
      <alignment vertical="center"/>
    </xf>
    <xf numFmtId="0" fontId="0" fillId="0" borderId="12" xfId="0" applyBorder="1" applyAlignment="1">
      <alignment horizontal="right" wrapText="1"/>
    </xf>
    <xf numFmtId="1" fontId="1" fillId="0" borderId="1" xfId="0" applyNumberFormat="1" applyFont="1" applyBorder="1"/>
    <xf numFmtId="0" fontId="14" fillId="0" borderId="2" xfId="0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wrapText="1"/>
    </xf>
    <xf numFmtId="0" fontId="15" fillId="0" borderId="1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left" wrapText="1"/>
    </xf>
    <xf numFmtId="0" fontId="14" fillId="0" borderId="2" xfId="0" applyFont="1" applyFill="1" applyBorder="1" applyAlignment="1">
      <alignment horizontal="center" wrapText="1"/>
    </xf>
    <xf numFmtId="0" fontId="14" fillId="0" borderId="3" xfId="0" applyFont="1" applyFill="1" applyBorder="1" applyAlignment="1">
      <alignment horizontal="left" wrapText="1"/>
    </xf>
    <xf numFmtId="0" fontId="14" fillId="0" borderId="2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left" wrapText="1"/>
    </xf>
    <xf numFmtId="0" fontId="14" fillId="0" borderId="7" xfId="0" applyFont="1" applyFill="1" applyBorder="1" applyAlignment="1">
      <alignment horizontal="left" wrapText="1"/>
    </xf>
    <xf numFmtId="0" fontId="15" fillId="0" borderId="1" xfId="0" applyFont="1" applyBorder="1"/>
    <xf numFmtId="0" fontId="15" fillId="0" borderId="1" xfId="0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right" vertical="center"/>
    </xf>
    <xf numFmtId="0" fontId="15" fillId="0" borderId="1" xfId="0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0" fontId="14" fillId="0" borderId="1" xfId="0" applyFont="1" applyBorder="1" applyAlignment="1">
      <alignment horizontal="right" vertical="center"/>
    </xf>
    <xf numFmtId="0" fontId="14" fillId="0" borderId="4" xfId="0" applyFont="1" applyFill="1" applyBorder="1" applyAlignment="1">
      <alignment horizontal="center" vertical="top" wrapText="1"/>
    </xf>
    <xf numFmtId="0" fontId="15" fillId="0" borderId="1" xfId="0" applyFont="1" applyBorder="1" applyAlignment="1"/>
    <xf numFmtId="0" fontId="14" fillId="0" borderId="1" xfId="0" applyFont="1" applyBorder="1" applyAlignment="1"/>
    <xf numFmtId="0" fontId="14" fillId="0" borderId="1" xfId="0" applyFont="1" applyBorder="1" applyAlignment="1">
      <alignment vertical="center"/>
    </xf>
    <xf numFmtId="0" fontId="14" fillId="0" borderId="13" xfId="0" applyFont="1" applyFill="1" applyBorder="1" applyAlignment="1">
      <alignment horizontal="center" vertical="top" wrapText="1"/>
    </xf>
    <xf numFmtId="164" fontId="15" fillId="0" borderId="1" xfId="0" applyNumberFormat="1" applyFont="1" applyBorder="1" applyAlignment="1"/>
    <xf numFmtId="164" fontId="15" fillId="0" borderId="0" xfId="0" applyNumberFormat="1" applyFont="1" applyAlignment="1"/>
    <xf numFmtId="164" fontId="15" fillId="0" borderId="0" xfId="0" applyNumberFormat="1" applyFont="1"/>
    <xf numFmtId="0" fontId="15" fillId="0" borderId="0" xfId="0" applyFont="1"/>
    <xf numFmtId="1" fontId="15" fillId="0" borderId="0" xfId="0" applyNumberFormat="1" applyFont="1" applyAlignment="1"/>
    <xf numFmtId="2" fontId="14" fillId="0" borderId="1" xfId="0" applyNumberFormat="1" applyFont="1" applyBorder="1" applyAlignment="1">
      <alignment vertical="center"/>
    </xf>
    <xf numFmtId="1" fontId="15" fillId="0" borderId="1" xfId="0" applyNumberFormat="1" applyFont="1" applyBorder="1" applyAlignment="1"/>
    <xf numFmtId="0" fontId="1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1" fillId="0" borderId="0" xfId="0" applyFont="1" applyAlignment="1">
      <alignment horizontal="center"/>
    </xf>
    <xf numFmtId="0" fontId="1" fillId="0" borderId="4" xfId="0" applyFont="1" applyFill="1" applyBorder="1" applyAlignment="1">
      <alignment horizontal="right" wrapText="1"/>
    </xf>
    <xf numFmtId="0" fontId="1" fillId="0" borderId="12" xfId="0" applyFont="1" applyBorder="1" applyAlignment="1">
      <alignment wrapText="1"/>
    </xf>
    <xf numFmtId="0" fontId="0" fillId="0" borderId="1" xfId="0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0" fillId="0" borderId="15" xfId="0" applyBorder="1"/>
    <xf numFmtId="0" fontId="1" fillId="0" borderId="2" xfId="0" applyFont="1" applyBorder="1" applyAlignment="1">
      <alignment horizontal="left" vertical="center" wrapText="1"/>
    </xf>
    <xf numFmtId="1" fontId="0" fillId="0" borderId="3" xfId="0" applyNumberFormat="1" applyBorder="1" applyAlignment="1">
      <alignment wrapText="1"/>
    </xf>
    <xf numFmtId="0" fontId="0" fillId="0" borderId="3" xfId="0" applyFill="1" applyBorder="1" applyAlignment="1">
      <alignment horizontal="left" wrapText="1"/>
    </xf>
    <xf numFmtId="0" fontId="0" fillId="0" borderId="3" xfId="0" applyFill="1" applyBorder="1" applyAlignment="1">
      <alignment wrapText="1"/>
    </xf>
    <xf numFmtId="1" fontId="1" fillId="0" borderId="3" xfId="0" applyNumberFormat="1" applyFont="1" applyBorder="1" applyAlignment="1">
      <alignment wrapText="1"/>
    </xf>
    <xf numFmtId="0" fontId="0" fillId="0" borderId="0" xfId="0" applyAlignment="1">
      <alignment horizontal="left"/>
    </xf>
    <xf numFmtId="0" fontId="0" fillId="0" borderId="11" xfId="0" applyBorder="1" applyAlignment="1">
      <alignment horizontal="left" wrapText="1"/>
    </xf>
    <xf numFmtId="0" fontId="0" fillId="0" borderId="11" xfId="0" applyBorder="1" applyAlignment="1">
      <alignment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1" fontId="1" fillId="0" borderId="2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/>
    </xf>
    <xf numFmtId="0" fontId="17" fillId="3" borderId="1" xfId="0" applyFont="1" applyFill="1" applyBorder="1" applyAlignment="1">
      <alignment horizontal="right" vertical="center" wrapText="1"/>
    </xf>
    <xf numFmtId="0" fontId="18" fillId="0" borderId="1" xfId="0" applyFont="1" applyBorder="1"/>
    <xf numFmtId="0" fontId="18" fillId="0" borderId="1" xfId="0" applyFont="1" applyFill="1" applyBorder="1"/>
    <xf numFmtId="0" fontId="0" fillId="0" borderId="1" xfId="0" applyBorder="1" applyAlignment="1">
      <alignment horizontal="center"/>
    </xf>
    <xf numFmtId="0" fontId="19" fillId="0" borderId="1" xfId="3" applyFont="1" applyBorder="1"/>
    <xf numFmtId="0" fontId="19" fillId="0" borderId="1" xfId="3" applyFont="1" applyFill="1" applyBorder="1"/>
    <xf numFmtId="0" fontId="17" fillId="0" borderId="1" xfId="0" applyFont="1" applyBorder="1" applyAlignment="1">
      <alignment horizontal="right" wrapText="1"/>
    </xf>
    <xf numFmtId="0" fontId="17" fillId="0" borderId="1" xfId="0" applyFont="1" applyFill="1" applyBorder="1" applyAlignment="1">
      <alignment horizontal="right" wrapText="1"/>
    </xf>
    <xf numFmtId="0" fontId="20" fillId="0" borderId="1" xfId="4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17" fillId="3" borderId="10" xfId="0" applyFont="1" applyFill="1" applyBorder="1" applyAlignment="1">
      <alignment horizontal="right" vertical="center" wrapText="1"/>
    </xf>
    <xf numFmtId="0" fontId="3" fillId="0" borderId="20" xfId="4" applyBorder="1" applyAlignment="1">
      <alignment horizontal="center"/>
    </xf>
    <xf numFmtId="0" fontId="3" fillId="0" borderId="21" xfId="4" applyBorder="1" applyAlignment="1">
      <alignment horizontal="center"/>
    </xf>
    <xf numFmtId="0" fontId="3" fillId="0" borderId="21" xfId="4" applyFill="1" applyBorder="1" applyAlignment="1">
      <alignment horizontal="right"/>
    </xf>
    <xf numFmtId="0" fontId="21" fillId="0" borderId="1" xfId="3" applyFont="1" applyFill="1" applyBorder="1"/>
    <xf numFmtId="0" fontId="21" fillId="0" borderId="1" xfId="3" applyFont="1" applyBorder="1"/>
    <xf numFmtId="0" fontId="20" fillId="0" borderId="1" xfId="4" applyFont="1" applyBorder="1" applyAlignment="1">
      <alignment horizontal="right" vertical="center"/>
    </xf>
    <xf numFmtId="0" fontId="0" fillId="0" borderId="13" xfId="0" applyFill="1" applyBorder="1" applyAlignment="1">
      <alignment horizontal="center"/>
    </xf>
    <xf numFmtId="0" fontId="8" fillId="0" borderId="1" xfId="0" applyFont="1" applyBorder="1"/>
    <xf numFmtId="0" fontId="8" fillId="0" borderId="1" xfId="0" applyFont="1" applyFill="1" applyBorder="1"/>
    <xf numFmtId="0" fontId="22" fillId="0" borderId="1" xfId="3" applyFont="1" applyBorder="1"/>
    <xf numFmtId="0" fontId="22" fillId="0" borderId="1" xfId="3" applyFont="1" applyFill="1" applyBorder="1"/>
    <xf numFmtId="0" fontId="1" fillId="0" borderId="1" xfId="0" applyFont="1" applyBorder="1" applyAlignment="1">
      <alignment horizontal="center" vertical="center"/>
    </xf>
    <xf numFmtId="0" fontId="23" fillId="0" borderId="1" xfId="3" applyFont="1" applyBorder="1"/>
    <xf numFmtId="0" fontId="23" fillId="0" borderId="9" xfId="3" applyFont="1" applyBorder="1"/>
    <xf numFmtId="0" fontId="23" fillId="0" borderId="1" xfId="3" applyFont="1" applyFill="1" applyBorder="1"/>
    <xf numFmtId="0" fontId="1" fillId="0" borderId="10" xfId="0" applyFont="1" applyBorder="1"/>
    <xf numFmtId="0" fontId="1" fillId="0" borderId="10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right"/>
    </xf>
    <xf numFmtId="0" fontId="20" fillId="0" borderId="1" xfId="1" applyFont="1" applyBorder="1" applyAlignment="1">
      <alignment horizontal="right" vertical="center"/>
    </xf>
    <xf numFmtId="0" fontId="24" fillId="0" borderId="1" xfId="1" applyFont="1" applyBorder="1" applyAlignment="1">
      <alignment horizontal="right" vertical="center"/>
    </xf>
    <xf numFmtId="0" fontId="24" fillId="0" borderId="1" xfId="1" applyFont="1" applyBorder="1" applyAlignment="1">
      <alignment horizontal="right"/>
    </xf>
    <xf numFmtId="0" fontId="3" fillId="0" borderId="1" xfId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25" fillId="0" borderId="1" xfId="3" applyFont="1" applyBorder="1" applyAlignment="1">
      <alignment horizontal="right"/>
    </xf>
    <xf numFmtId="0" fontId="1" fillId="0" borderId="13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13" xfId="0" applyFill="1" applyBorder="1" applyAlignment="1">
      <alignment horizontal="right"/>
    </xf>
    <xf numFmtId="0" fontId="20" fillId="0" borderId="1" xfId="5" applyFont="1" applyBorder="1" applyAlignment="1">
      <alignment horizontal="right" vertical="center"/>
    </xf>
    <xf numFmtId="0" fontId="27" fillId="0" borderId="1" xfId="6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29" fillId="0" borderId="3" xfId="7" applyBorder="1" applyAlignment="1">
      <alignment horizontal="right" wrapText="1"/>
    </xf>
    <xf numFmtId="0" fontId="20" fillId="0" borderId="1" xfId="1" applyFont="1" applyBorder="1" applyAlignment="1">
      <alignment horizontal="center" vertical="center" wrapText="1"/>
    </xf>
    <xf numFmtId="0" fontId="20" fillId="0" borderId="1" xfId="8" applyNumberFormat="1" applyFont="1" applyBorder="1" applyAlignment="1">
      <alignment horizontal="center" vertical="center" wrapText="1"/>
    </xf>
    <xf numFmtId="0" fontId="30" fillId="4" borderId="1" xfId="1" applyFont="1" applyFill="1" applyBorder="1" applyAlignment="1">
      <alignment horizontal="center" vertical="center" wrapText="1"/>
    </xf>
    <xf numFmtId="0" fontId="0" fillId="0" borderId="1" xfId="1" applyFont="1" applyBorder="1" applyAlignment="1">
      <alignment horizontal="center" vertical="center" wrapText="1"/>
    </xf>
    <xf numFmtId="0" fontId="31" fillId="0" borderId="1" xfId="1" applyFont="1" applyBorder="1"/>
    <xf numFmtId="0" fontId="31" fillId="0" borderId="24" xfId="1" applyFont="1" applyBorder="1" applyAlignment="1">
      <alignment horizontal="right" vertical="center"/>
    </xf>
    <xf numFmtId="0" fontId="31" fillId="0" borderId="24" xfId="1" applyFont="1" applyFill="1" applyBorder="1" applyAlignment="1">
      <alignment horizontal="right" vertical="center"/>
    </xf>
    <xf numFmtId="0" fontId="31" fillId="0" borderId="1" xfId="5" applyFont="1" applyBorder="1" applyAlignment="1"/>
    <xf numFmtId="0" fontId="32" fillId="0" borderId="1" xfId="5" applyFont="1" applyBorder="1" applyAlignment="1"/>
    <xf numFmtId="0" fontId="24" fillId="0" borderId="1" xfId="1" applyFont="1" applyBorder="1"/>
    <xf numFmtId="0" fontId="35" fillId="0" borderId="1" xfId="0" applyFont="1" applyFill="1" applyBorder="1" applyAlignment="1" applyProtection="1">
      <alignment horizontal="center" vertical="center" wrapText="1"/>
    </xf>
    <xf numFmtId="0" fontId="36" fillId="0" borderId="1" xfId="0" applyFont="1" applyFill="1" applyBorder="1" applyAlignment="1" applyProtection="1">
      <alignment horizontal="right" vertical="center"/>
    </xf>
    <xf numFmtId="0" fontId="36" fillId="0" borderId="1" xfId="0" applyFont="1" applyFill="1" applyBorder="1" applyAlignment="1" applyProtection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14" fontId="0" fillId="0" borderId="1" xfId="0" applyNumberFormat="1" applyFill="1" applyBorder="1" applyAlignment="1">
      <alignment horizontal="left" wrapText="1"/>
    </xf>
    <xf numFmtId="0" fontId="0" fillId="0" borderId="1" xfId="0" applyFill="1" applyBorder="1" applyAlignment="1"/>
    <xf numFmtId="14" fontId="0" fillId="0" borderId="1" xfId="0" applyNumberFormat="1" applyFill="1" applyBorder="1" applyAlignment="1">
      <alignment horizontal="left"/>
    </xf>
    <xf numFmtId="14" fontId="0" fillId="0" borderId="1" xfId="0" applyNumberFormat="1" applyFill="1" applyBorder="1" applyAlignment="1"/>
    <xf numFmtId="14" fontId="0" fillId="0" borderId="1" xfId="0" applyNumberFormat="1" applyFill="1" applyBorder="1" applyAlignment="1">
      <alignment wrapText="1"/>
    </xf>
    <xf numFmtId="14" fontId="0" fillId="0" borderId="1" xfId="0" applyNumberFormat="1" applyFill="1" applyBorder="1" applyAlignment="1">
      <alignment horizontal="center" wrapText="1"/>
    </xf>
    <xf numFmtId="14" fontId="0" fillId="0" borderId="1" xfId="0" applyNumberFormat="1" applyFill="1" applyBorder="1" applyAlignment="1">
      <alignment horizontal="center"/>
    </xf>
    <xf numFmtId="2" fontId="0" fillId="0" borderId="3" xfId="0" applyNumberFormat="1" applyBorder="1" applyAlignment="1">
      <alignment wrapText="1"/>
    </xf>
    <xf numFmtId="0" fontId="28" fillId="0" borderId="1" xfId="0" applyFont="1" applyBorder="1"/>
    <xf numFmtId="0" fontId="40" fillId="0" borderId="1" xfId="0" applyFont="1" applyFill="1" applyBorder="1"/>
    <xf numFmtId="0" fontId="40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 applyBorder="1"/>
    <xf numFmtId="0" fontId="40" fillId="0" borderId="0" xfId="0" applyFont="1" applyFill="1" applyBorder="1"/>
    <xf numFmtId="0" fontId="40" fillId="0" borderId="0" xfId="0" applyFont="1" applyFill="1" applyBorder="1" applyAlignment="1">
      <alignment wrapText="1"/>
    </xf>
    <xf numFmtId="0" fontId="0" fillId="0" borderId="0" xfId="0" applyFill="1"/>
    <xf numFmtId="0" fontId="40" fillId="0" borderId="9" xfId="0" applyFont="1" applyFill="1" applyBorder="1"/>
    <xf numFmtId="0" fontId="40" fillId="0" borderId="22" xfId="0" applyFont="1" applyFill="1" applyBorder="1"/>
    <xf numFmtId="0" fontId="0" fillId="0" borderId="1" xfId="0" applyFont="1" applyFill="1" applyBorder="1"/>
    <xf numFmtId="0" fontId="0" fillId="0" borderId="0" xfId="0" applyFill="1" applyBorder="1"/>
    <xf numFmtId="0" fontId="1" fillId="0" borderId="1" xfId="0" applyFont="1" applyFill="1" applyBorder="1" applyAlignment="1">
      <alignment horizontal="center"/>
    </xf>
    <xf numFmtId="0" fontId="33" fillId="0" borderId="1" xfId="0" applyFont="1" applyFill="1" applyBorder="1" applyAlignment="1" applyProtection="1">
      <alignment vertical="center"/>
    </xf>
    <xf numFmtId="0" fontId="34" fillId="0" borderId="1" xfId="0" applyFont="1" applyFill="1" applyBorder="1" applyAlignment="1" applyProtection="1">
      <alignment vertical="center"/>
    </xf>
    <xf numFmtId="0" fontId="35" fillId="0" borderId="1" xfId="0" applyFont="1" applyFill="1" applyBorder="1" applyAlignment="1" applyProtection="1">
      <alignment horizontal="center" vertical="center"/>
    </xf>
    <xf numFmtId="0" fontId="36" fillId="5" borderId="1" xfId="0" applyFont="1" applyFill="1" applyBorder="1" applyAlignment="1" applyProtection="1">
      <alignment vertical="center"/>
    </xf>
    <xf numFmtId="0" fontId="37" fillId="0" borderId="1" xfId="1" applyFont="1" applyFill="1" applyBorder="1" applyAlignment="1">
      <alignment horizontal="right"/>
    </xf>
    <xf numFmtId="0" fontId="35" fillId="0" borderId="1" xfId="0" applyFont="1" applyFill="1" applyBorder="1" applyAlignment="1" applyProtection="1">
      <alignment horizontal="right" vertical="center"/>
    </xf>
    <xf numFmtId="0" fontId="35" fillId="0" borderId="1" xfId="0" applyFont="1" applyFill="1" applyBorder="1" applyAlignment="1" applyProtection="1">
      <alignment vertical="center"/>
    </xf>
    <xf numFmtId="0" fontId="37" fillId="0" borderId="1" xfId="1" applyFont="1" applyFill="1" applyBorder="1" applyAlignment="1"/>
    <xf numFmtId="0" fontId="36" fillId="0" borderId="1" xfId="0" applyFont="1" applyFill="1" applyBorder="1" applyAlignment="1" applyProtection="1">
      <alignment horizontal="left" vertical="center"/>
    </xf>
    <xf numFmtId="0" fontId="35" fillId="0" borderId="1" xfId="0" applyFont="1" applyFill="1" applyBorder="1" applyAlignment="1" applyProtection="1">
      <alignment horizontal="left" vertical="center"/>
    </xf>
    <xf numFmtId="0" fontId="36" fillId="0" borderId="1" xfId="1" applyFont="1" applyFill="1" applyBorder="1" applyAlignment="1">
      <alignment vertical="center"/>
    </xf>
    <xf numFmtId="0" fontId="36" fillId="0" borderId="1" xfId="9" applyFont="1" applyFill="1" applyBorder="1" applyAlignment="1">
      <alignment vertical="center"/>
    </xf>
    <xf numFmtId="0" fontId="38" fillId="0" borderId="1" xfId="1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14" fontId="0" fillId="0" borderId="1" xfId="0" applyNumberForma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4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2" xfId="0" applyBorder="1" applyAlignment="1">
      <alignment wrapText="1"/>
    </xf>
    <xf numFmtId="0" fontId="0" fillId="0" borderId="14" xfId="0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wrapText="1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22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4" fillId="0" borderId="1" xfId="1" applyFont="1" applyBorder="1" applyAlignment="1">
      <alignment horizontal="center"/>
    </xf>
    <xf numFmtId="0" fontId="3" fillId="0" borderId="1" xfId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 applyProtection="1">
      <alignment horizontal="center" vertical="center"/>
    </xf>
    <xf numFmtId="0" fontId="35" fillId="0" borderId="1" xfId="0" applyFont="1" applyFill="1" applyBorder="1" applyAlignment="1" applyProtection="1">
      <alignment horizontal="center" vertical="center" wrapText="1"/>
    </xf>
    <xf numFmtId="0" fontId="33" fillId="0" borderId="1" xfId="0" applyFont="1" applyFill="1" applyBorder="1" applyAlignment="1" applyProtection="1">
      <alignment horizontal="center" vertical="center" wrapText="1"/>
    </xf>
    <xf numFmtId="0" fontId="33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vertical="center" wrapText="1"/>
    </xf>
    <xf numFmtId="0" fontId="1" fillId="0" borderId="12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42" fillId="0" borderId="8" xfId="0" applyFont="1" applyFill="1" applyBorder="1" applyAlignment="1">
      <alignment horizontal="center"/>
    </xf>
    <xf numFmtId="0" fontId="42" fillId="0" borderId="22" xfId="0" applyFont="1" applyFill="1" applyBorder="1" applyAlignment="1">
      <alignment horizontal="center"/>
    </xf>
    <xf numFmtId="0" fontId="42" fillId="0" borderId="9" xfId="0" applyFont="1" applyFill="1" applyBorder="1" applyAlignment="1">
      <alignment horizontal="center"/>
    </xf>
    <xf numFmtId="0" fontId="10" fillId="0" borderId="8" xfId="0" applyFont="1" applyBorder="1" applyAlignment="1">
      <alignment horizontal="center" wrapText="1"/>
    </xf>
    <xf numFmtId="0" fontId="10" fillId="0" borderId="22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0" fillId="0" borderId="1" xfId="0" applyFont="1" applyFill="1" applyBorder="1" applyAlignment="1">
      <alignment horizontal="center"/>
    </xf>
    <xf numFmtId="0" fontId="39" fillId="0" borderId="1" xfId="0" applyFont="1" applyFill="1" applyBorder="1" applyAlignment="1">
      <alignment horizontal="center"/>
    </xf>
  </cellXfs>
  <cellStyles count="10">
    <cellStyle name="Excel Built-in Normal 1" xfId="2"/>
    <cellStyle name="Excel Built-in Normal 1 1" xfId="1"/>
    <cellStyle name="Excel Built-in Normal 2" xfId="4"/>
    <cellStyle name="Excel Built-in Normal 3" xfId="5"/>
    <cellStyle name="Hyperlink" xfId="7" builtinId="8"/>
    <cellStyle name="Normal" xfId="0" builtinId="0"/>
    <cellStyle name="Normal 2" xfId="3"/>
    <cellStyle name="Normal 3" xfId="8"/>
    <cellStyle name="Normal 4" xfId="9"/>
    <cellStyle name="Normal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hyperlink" Target="mailto:mannan.khan@sbi.co.in" TargetMode="External"/><Relationship Id="rId2" Type="http://schemas.openxmlformats.org/officeDocument/2006/relationships/hyperlink" Target="mailto:mannan.khan@sbi.co.in" TargetMode="External"/><Relationship Id="rId1" Type="http://schemas.openxmlformats.org/officeDocument/2006/relationships/hyperlink" Target="mailto:mannan.khan@sbi.co.in" TargetMode="External"/><Relationship Id="rId4" Type="http://schemas.openxmlformats.org/officeDocument/2006/relationships/hyperlink" Target="mailto:zoramvuli.khiangte@sbi.co.in" TargetMode="Externa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workbookViewId="0">
      <selection activeCell="M25" sqref="M25"/>
    </sheetView>
  </sheetViews>
  <sheetFormatPr defaultRowHeight="15"/>
  <sheetData>
    <row r="1" spans="1:11">
      <c r="A1" s="209" t="s">
        <v>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spans="1:11" ht="4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1" t="s">
        <v>10</v>
      </c>
      <c r="K2" s="1" t="s">
        <v>11</v>
      </c>
    </row>
    <row r="3" spans="1:11">
      <c r="A3" s="3">
        <v>1</v>
      </c>
      <c r="B3" s="3" t="s">
        <v>12</v>
      </c>
      <c r="C3" s="3">
        <v>1</v>
      </c>
      <c r="D3" s="3">
        <v>0</v>
      </c>
      <c r="E3" s="3">
        <v>1</v>
      </c>
      <c r="F3" s="4">
        <v>2</v>
      </c>
      <c r="G3" s="4">
        <v>1</v>
      </c>
      <c r="H3" s="4">
        <v>0</v>
      </c>
      <c r="I3" s="4">
        <v>0</v>
      </c>
      <c r="J3" s="3">
        <v>0</v>
      </c>
      <c r="K3" s="3">
        <f>H3+I3+J3</f>
        <v>0</v>
      </c>
    </row>
    <row r="4" spans="1:11">
      <c r="A4" s="3">
        <v>2</v>
      </c>
      <c r="B4" s="3" t="s">
        <v>13</v>
      </c>
      <c r="C4" s="3">
        <v>0</v>
      </c>
      <c r="D4" s="3">
        <v>0</v>
      </c>
      <c r="E4" s="3">
        <v>1</v>
      </c>
      <c r="F4" s="4">
        <v>1</v>
      </c>
      <c r="G4" s="4">
        <v>0</v>
      </c>
      <c r="H4" s="4">
        <v>0</v>
      </c>
      <c r="I4" s="4">
        <v>0</v>
      </c>
      <c r="J4" s="3">
        <v>1</v>
      </c>
      <c r="K4" s="3">
        <f t="shared" ref="K4:K24" si="0">H4+I4+J4</f>
        <v>1</v>
      </c>
    </row>
    <row r="5" spans="1:11">
      <c r="A5" s="3">
        <v>3</v>
      </c>
      <c r="B5" s="3" t="s">
        <v>14</v>
      </c>
      <c r="C5" s="3">
        <v>1</v>
      </c>
      <c r="D5" s="3">
        <v>1</v>
      </c>
      <c r="E5" s="3">
        <v>3</v>
      </c>
      <c r="F5" s="4">
        <v>5</v>
      </c>
      <c r="G5" s="4">
        <v>0</v>
      </c>
      <c r="H5" s="4">
        <v>4</v>
      </c>
      <c r="I5" s="4">
        <v>0</v>
      </c>
      <c r="J5" s="3">
        <v>5</v>
      </c>
      <c r="K5" s="3">
        <f t="shared" si="0"/>
        <v>9</v>
      </c>
    </row>
    <row r="6" spans="1:11">
      <c r="A6" s="3">
        <v>4</v>
      </c>
      <c r="B6" s="3" t="s">
        <v>15</v>
      </c>
      <c r="C6" s="3">
        <v>0</v>
      </c>
      <c r="D6" s="3">
        <v>1</v>
      </c>
      <c r="E6" s="3">
        <v>3</v>
      </c>
      <c r="F6" s="4">
        <v>4</v>
      </c>
      <c r="G6" s="4">
        <v>0</v>
      </c>
      <c r="H6" s="4">
        <v>0</v>
      </c>
      <c r="I6" s="4">
        <v>1</v>
      </c>
      <c r="J6" s="3">
        <v>1</v>
      </c>
      <c r="K6" s="3">
        <f t="shared" si="0"/>
        <v>2</v>
      </c>
    </row>
    <row r="7" spans="1:11">
      <c r="A7" s="3">
        <v>5</v>
      </c>
      <c r="B7" s="3" t="s">
        <v>16</v>
      </c>
      <c r="C7" s="3">
        <v>0</v>
      </c>
      <c r="D7" s="3">
        <v>0</v>
      </c>
      <c r="E7" s="3">
        <v>1</v>
      </c>
      <c r="F7" s="4">
        <v>1</v>
      </c>
      <c r="G7" s="4">
        <v>0</v>
      </c>
      <c r="H7" s="4">
        <v>0</v>
      </c>
      <c r="I7" s="4">
        <v>0</v>
      </c>
      <c r="J7" s="3">
        <v>0</v>
      </c>
      <c r="K7" s="3">
        <f t="shared" si="0"/>
        <v>0</v>
      </c>
    </row>
    <row r="8" spans="1:11">
      <c r="A8" s="3">
        <v>6</v>
      </c>
      <c r="B8" s="3" t="s">
        <v>17</v>
      </c>
      <c r="C8" s="3">
        <v>3</v>
      </c>
      <c r="D8" s="3">
        <v>3</v>
      </c>
      <c r="E8" s="3">
        <v>4</v>
      </c>
      <c r="F8" s="4">
        <v>10</v>
      </c>
      <c r="G8" s="4">
        <v>2</v>
      </c>
      <c r="H8" s="4">
        <v>2</v>
      </c>
      <c r="I8" s="4">
        <v>3</v>
      </c>
      <c r="J8" s="3">
        <v>4</v>
      </c>
      <c r="K8" s="3">
        <f t="shared" si="0"/>
        <v>9</v>
      </c>
    </row>
    <row r="9" spans="1:11">
      <c r="A9" s="3">
        <v>7</v>
      </c>
      <c r="B9" s="3" t="s">
        <v>18</v>
      </c>
      <c r="C9" s="3">
        <v>0</v>
      </c>
      <c r="D9" s="3">
        <v>1</v>
      </c>
      <c r="E9" s="3">
        <v>2</v>
      </c>
      <c r="F9" s="4">
        <v>3</v>
      </c>
      <c r="G9" s="4">
        <v>1</v>
      </c>
      <c r="H9" s="4">
        <v>0</v>
      </c>
      <c r="I9" s="4">
        <v>1</v>
      </c>
      <c r="J9" s="3">
        <v>2</v>
      </c>
      <c r="K9" s="3">
        <f t="shared" si="0"/>
        <v>3</v>
      </c>
    </row>
    <row r="10" spans="1:11">
      <c r="A10" s="3">
        <v>8</v>
      </c>
      <c r="B10" s="3" t="s">
        <v>19</v>
      </c>
      <c r="C10" s="3">
        <v>0</v>
      </c>
      <c r="D10" s="3">
        <v>4</v>
      </c>
      <c r="E10" s="3">
        <v>4</v>
      </c>
      <c r="F10" s="4">
        <v>8</v>
      </c>
      <c r="G10" s="4">
        <v>6</v>
      </c>
      <c r="H10" s="4">
        <v>0</v>
      </c>
      <c r="I10" s="4">
        <v>2</v>
      </c>
      <c r="J10" s="3">
        <v>4</v>
      </c>
      <c r="K10" s="3">
        <f t="shared" si="0"/>
        <v>6</v>
      </c>
    </row>
    <row r="11" spans="1:11">
      <c r="A11" s="3">
        <v>9</v>
      </c>
      <c r="B11" s="3" t="s">
        <v>20</v>
      </c>
      <c r="C11" s="3">
        <v>0</v>
      </c>
      <c r="D11" s="3">
        <v>0</v>
      </c>
      <c r="E11" s="3">
        <v>1</v>
      </c>
      <c r="F11" s="4">
        <v>1</v>
      </c>
      <c r="G11" s="4">
        <v>0</v>
      </c>
      <c r="H11" s="4">
        <v>0</v>
      </c>
      <c r="I11" s="4">
        <v>0</v>
      </c>
      <c r="J11" s="3">
        <v>1</v>
      </c>
      <c r="K11" s="3">
        <f t="shared" si="0"/>
        <v>1</v>
      </c>
    </row>
    <row r="12" spans="1:11">
      <c r="A12" s="3">
        <v>10</v>
      </c>
      <c r="B12" s="3" t="s">
        <v>21</v>
      </c>
      <c r="C12" s="3">
        <v>0</v>
      </c>
      <c r="D12" s="3">
        <v>1</v>
      </c>
      <c r="E12" s="3">
        <v>1</v>
      </c>
      <c r="F12" s="4">
        <v>2</v>
      </c>
      <c r="G12" s="4">
        <v>0</v>
      </c>
      <c r="H12" s="4">
        <v>0</v>
      </c>
      <c r="I12" s="4">
        <v>1</v>
      </c>
      <c r="J12" s="3">
        <v>1</v>
      </c>
      <c r="K12" s="3">
        <f t="shared" si="0"/>
        <v>2</v>
      </c>
    </row>
    <row r="13" spans="1:11">
      <c r="A13" s="3">
        <v>11</v>
      </c>
      <c r="B13" s="3" t="s">
        <v>22</v>
      </c>
      <c r="C13" s="3">
        <v>1</v>
      </c>
      <c r="D13" s="3">
        <v>0</v>
      </c>
      <c r="E13" s="3">
        <v>2</v>
      </c>
      <c r="F13" s="4">
        <v>3</v>
      </c>
      <c r="G13" s="4">
        <v>1</v>
      </c>
      <c r="H13" s="4">
        <v>1</v>
      </c>
      <c r="I13" s="4">
        <v>0</v>
      </c>
      <c r="J13" s="3">
        <v>2</v>
      </c>
      <c r="K13" s="3">
        <f t="shared" si="0"/>
        <v>3</v>
      </c>
    </row>
    <row r="14" spans="1:11">
      <c r="A14" s="3">
        <v>12</v>
      </c>
      <c r="B14" s="3" t="s">
        <v>23</v>
      </c>
      <c r="C14" s="3">
        <v>0</v>
      </c>
      <c r="D14" s="3">
        <v>1</v>
      </c>
      <c r="E14" s="3">
        <v>2</v>
      </c>
      <c r="F14" s="4">
        <v>3</v>
      </c>
      <c r="G14" s="4">
        <v>1</v>
      </c>
      <c r="H14" s="4">
        <v>0</v>
      </c>
      <c r="I14" s="4">
        <v>1</v>
      </c>
      <c r="J14" s="3">
        <v>1</v>
      </c>
      <c r="K14" s="3">
        <f t="shared" si="0"/>
        <v>2</v>
      </c>
    </row>
    <row r="15" spans="1:11">
      <c r="A15" s="3">
        <v>13</v>
      </c>
      <c r="B15" s="3" t="s">
        <v>24</v>
      </c>
      <c r="C15" s="3">
        <v>0</v>
      </c>
      <c r="D15" s="3">
        <v>0</v>
      </c>
      <c r="E15" s="3">
        <v>1</v>
      </c>
      <c r="F15" s="4">
        <v>1</v>
      </c>
      <c r="G15" s="4">
        <v>1</v>
      </c>
      <c r="H15" s="4">
        <v>0</v>
      </c>
      <c r="I15" s="4">
        <v>0</v>
      </c>
      <c r="J15" s="3">
        <v>1</v>
      </c>
      <c r="K15" s="3">
        <f t="shared" si="0"/>
        <v>1</v>
      </c>
    </row>
    <row r="16" spans="1:11">
      <c r="A16" s="3">
        <v>14</v>
      </c>
      <c r="B16" s="3" t="s">
        <v>25</v>
      </c>
      <c r="C16" s="3">
        <v>6</v>
      </c>
      <c r="D16" s="3">
        <v>3</v>
      </c>
      <c r="E16" s="3">
        <v>4</v>
      </c>
      <c r="F16" s="4">
        <v>13</v>
      </c>
      <c r="G16" s="4">
        <v>0</v>
      </c>
      <c r="H16" s="4">
        <v>6</v>
      </c>
      <c r="I16" s="4">
        <v>3</v>
      </c>
      <c r="J16" s="3">
        <v>4</v>
      </c>
      <c r="K16" s="3">
        <f t="shared" si="0"/>
        <v>13</v>
      </c>
    </row>
    <row r="17" spans="1:11">
      <c r="A17" s="3">
        <v>15</v>
      </c>
      <c r="B17" s="3" t="s">
        <v>26</v>
      </c>
      <c r="C17" s="3">
        <v>0</v>
      </c>
      <c r="D17" s="3">
        <v>0</v>
      </c>
      <c r="E17" s="3">
        <v>1</v>
      </c>
      <c r="F17" s="4">
        <v>1</v>
      </c>
      <c r="G17" s="4">
        <v>0</v>
      </c>
      <c r="H17" s="4">
        <v>0</v>
      </c>
      <c r="I17" s="4">
        <v>0</v>
      </c>
      <c r="J17" s="3">
        <v>1</v>
      </c>
      <c r="K17" s="3">
        <f t="shared" si="0"/>
        <v>1</v>
      </c>
    </row>
    <row r="18" spans="1:11">
      <c r="A18" s="3">
        <v>16</v>
      </c>
      <c r="B18" s="3" t="s">
        <v>27</v>
      </c>
      <c r="C18" s="3">
        <v>73</v>
      </c>
      <c r="D18" s="3">
        <v>15</v>
      </c>
      <c r="E18" s="3">
        <v>21</v>
      </c>
      <c r="F18" s="4">
        <v>109</v>
      </c>
      <c r="G18" s="4">
        <v>175</v>
      </c>
      <c r="H18" s="4">
        <v>69</v>
      </c>
      <c r="I18" s="4">
        <v>48</v>
      </c>
      <c r="J18" s="3">
        <v>144</v>
      </c>
      <c r="K18" s="3">
        <f t="shared" si="0"/>
        <v>261</v>
      </c>
    </row>
    <row r="19" spans="1:11">
      <c r="A19" s="3">
        <v>17</v>
      </c>
      <c r="B19" s="3" t="s">
        <v>28</v>
      </c>
      <c r="C19" s="3">
        <v>2</v>
      </c>
      <c r="D19" s="3">
        <v>1</v>
      </c>
      <c r="E19" s="3">
        <v>2</v>
      </c>
      <c r="F19" s="4">
        <v>5</v>
      </c>
      <c r="G19" s="4">
        <v>4</v>
      </c>
      <c r="H19" s="4">
        <v>2</v>
      </c>
      <c r="I19" s="4">
        <v>1</v>
      </c>
      <c r="J19" s="3">
        <v>2</v>
      </c>
      <c r="K19" s="3">
        <f t="shared" si="0"/>
        <v>5</v>
      </c>
    </row>
    <row r="20" spans="1:11">
      <c r="A20" s="3">
        <v>18</v>
      </c>
      <c r="B20" s="3" t="s">
        <v>29</v>
      </c>
      <c r="C20" s="3">
        <v>8</v>
      </c>
      <c r="D20" s="3">
        <v>4</v>
      </c>
      <c r="E20" s="3">
        <v>3</v>
      </c>
      <c r="F20" s="4">
        <v>15</v>
      </c>
      <c r="G20" s="4">
        <v>1</v>
      </c>
      <c r="H20" s="4">
        <v>1</v>
      </c>
      <c r="I20" s="4">
        <v>3</v>
      </c>
      <c r="J20" s="3">
        <v>4</v>
      </c>
      <c r="K20" s="3">
        <f t="shared" si="0"/>
        <v>8</v>
      </c>
    </row>
    <row r="21" spans="1:11">
      <c r="A21" s="3">
        <v>19</v>
      </c>
      <c r="B21" s="3" t="s">
        <v>30</v>
      </c>
      <c r="C21" s="3">
        <v>3</v>
      </c>
      <c r="D21" s="3">
        <v>3</v>
      </c>
      <c r="E21" s="3">
        <v>2</v>
      </c>
      <c r="F21" s="4">
        <v>8</v>
      </c>
      <c r="G21" s="4">
        <v>0</v>
      </c>
      <c r="H21" s="4">
        <v>0</v>
      </c>
      <c r="I21" s="4">
        <v>1</v>
      </c>
      <c r="J21" s="3">
        <v>1</v>
      </c>
      <c r="K21" s="3">
        <f t="shared" si="0"/>
        <v>2</v>
      </c>
    </row>
    <row r="22" spans="1:11">
      <c r="A22" s="3">
        <v>20</v>
      </c>
      <c r="B22" s="3" t="s">
        <v>31</v>
      </c>
      <c r="C22" s="3">
        <v>2</v>
      </c>
      <c r="D22" s="3">
        <v>2</v>
      </c>
      <c r="E22" s="3">
        <v>1</v>
      </c>
      <c r="F22" s="4">
        <v>5</v>
      </c>
      <c r="G22" s="4">
        <v>2</v>
      </c>
      <c r="H22" s="4">
        <v>2</v>
      </c>
      <c r="I22" s="4">
        <v>2</v>
      </c>
      <c r="J22" s="3">
        <v>1</v>
      </c>
      <c r="K22" s="3">
        <f t="shared" si="0"/>
        <v>5</v>
      </c>
    </row>
    <row r="23" spans="1:11">
      <c r="A23" s="3">
        <v>21</v>
      </c>
      <c r="B23" s="3" t="s">
        <v>32</v>
      </c>
      <c r="C23" s="3">
        <v>0</v>
      </c>
      <c r="D23" s="3">
        <v>1</v>
      </c>
      <c r="E23" s="3">
        <v>3</v>
      </c>
      <c r="F23" s="4">
        <v>4</v>
      </c>
      <c r="G23" s="4">
        <v>1</v>
      </c>
      <c r="H23" s="4">
        <v>0</v>
      </c>
      <c r="I23" s="4">
        <v>1</v>
      </c>
      <c r="J23" s="3">
        <v>4</v>
      </c>
      <c r="K23" s="3">
        <f t="shared" si="0"/>
        <v>5</v>
      </c>
    </row>
    <row r="24" spans="1:11">
      <c r="A24" s="3" t="s">
        <v>33</v>
      </c>
      <c r="B24" s="3"/>
      <c r="C24" s="5">
        <v>100</v>
      </c>
      <c r="D24" s="5">
        <f>SUM(D3:D23)</f>
        <v>41</v>
      </c>
      <c r="E24" s="5">
        <f>SUM(E3:E23)</f>
        <v>63</v>
      </c>
      <c r="F24" s="6">
        <f>SUM(F3:F23)</f>
        <v>204</v>
      </c>
      <c r="G24" s="6">
        <v>196</v>
      </c>
      <c r="H24" s="6">
        <v>87</v>
      </c>
      <c r="I24" s="6">
        <v>68</v>
      </c>
      <c r="J24" s="5">
        <v>179</v>
      </c>
      <c r="K24" s="5">
        <f t="shared" si="0"/>
        <v>334</v>
      </c>
    </row>
    <row r="25" spans="1:11">
      <c r="A25" s="3">
        <v>1</v>
      </c>
      <c r="B25" s="3" t="s">
        <v>34</v>
      </c>
      <c r="C25" s="3">
        <v>1</v>
      </c>
      <c r="D25" s="3">
        <v>3</v>
      </c>
      <c r="E25" s="3">
        <v>5</v>
      </c>
      <c r="F25" s="4">
        <f>C25+D25+E25</f>
        <v>9</v>
      </c>
      <c r="G25" s="4">
        <v>1</v>
      </c>
      <c r="H25" s="4">
        <v>3</v>
      </c>
      <c r="I25" s="4">
        <v>5</v>
      </c>
      <c r="J25" s="3">
        <v>5</v>
      </c>
      <c r="K25" s="3">
        <v>13</v>
      </c>
    </row>
    <row r="26" spans="1:11">
      <c r="A26" s="3">
        <v>2</v>
      </c>
      <c r="B26" s="3" t="s">
        <v>35</v>
      </c>
      <c r="C26" s="3">
        <v>1</v>
      </c>
      <c r="D26" s="3">
        <v>2</v>
      </c>
      <c r="E26" s="3">
        <v>5</v>
      </c>
      <c r="F26" s="4">
        <f t="shared" ref="F26:F36" si="1">C26+D26+E26</f>
        <v>8</v>
      </c>
      <c r="G26" s="4">
        <v>0</v>
      </c>
      <c r="H26" s="4">
        <v>0</v>
      </c>
      <c r="I26" s="4">
        <v>0</v>
      </c>
      <c r="J26" s="3">
        <v>0</v>
      </c>
      <c r="K26" s="3">
        <v>0</v>
      </c>
    </row>
    <row r="27" spans="1:11">
      <c r="A27" s="3">
        <v>3</v>
      </c>
      <c r="B27" s="3" t="s">
        <v>36</v>
      </c>
      <c r="C27" s="3">
        <v>0</v>
      </c>
      <c r="D27" s="3">
        <v>0</v>
      </c>
      <c r="E27" s="3">
        <v>2</v>
      </c>
      <c r="F27" s="4">
        <f t="shared" si="1"/>
        <v>2</v>
      </c>
      <c r="G27" s="4">
        <v>0</v>
      </c>
      <c r="H27" s="4">
        <v>0</v>
      </c>
      <c r="I27" s="4">
        <v>0</v>
      </c>
      <c r="J27" s="3">
        <v>1</v>
      </c>
      <c r="K27" s="3">
        <v>1</v>
      </c>
    </row>
    <row r="28" spans="1:11">
      <c r="A28" s="3">
        <v>4</v>
      </c>
      <c r="B28" s="3" t="s">
        <v>37</v>
      </c>
      <c r="C28" s="3">
        <v>7</v>
      </c>
      <c r="D28" s="3">
        <v>8</v>
      </c>
      <c r="E28" s="3">
        <v>4</v>
      </c>
      <c r="F28" s="4">
        <f t="shared" si="1"/>
        <v>19</v>
      </c>
      <c r="G28" s="4">
        <v>13</v>
      </c>
      <c r="H28" s="4">
        <v>8</v>
      </c>
      <c r="I28" s="4">
        <v>8</v>
      </c>
      <c r="J28" s="3">
        <v>11</v>
      </c>
      <c r="K28" s="3">
        <v>27</v>
      </c>
    </row>
    <row r="29" spans="1:11">
      <c r="A29" s="3">
        <v>5</v>
      </c>
      <c r="B29" s="3" t="s">
        <v>38</v>
      </c>
      <c r="C29" s="3">
        <v>4</v>
      </c>
      <c r="D29" s="3">
        <v>3</v>
      </c>
      <c r="E29" s="3">
        <v>3</v>
      </c>
      <c r="F29" s="4">
        <f t="shared" si="1"/>
        <v>10</v>
      </c>
      <c r="G29" s="4">
        <v>0</v>
      </c>
      <c r="H29" s="4">
        <v>5</v>
      </c>
      <c r="I29" s="4">
        <v>3</v>
      </c>
      <c r="J29" s="3">
        <v>3</v>
      </c>
      <c r="K29" s="3">
        <v>11</v>
      </c>
    </row>
    <row r="30" spans="1:11">
      <c r="A30" s="3">
        <v>6</v>
      </c>
      <c r="B30" s="3" t="s">
        <v>39</v>
      </c>
      <c r="C30" s="3">
        <v>0</v>
      </c>
      <c r="D30" s="3">
        <v>0</v>
      </c>
      <c r="E30" s="3">
        <v>1</v>
      </c>
      <c r="F30" s="4">
        <f t="shared" si="1"/>
        <v>1</v>
      </c>
      <c r="G30" s="4">
        <v>21</v>
      </c>
      <c r="H30" s="4">
        <v>0</v>
      </c>
      <c r="I30" s="4">
        <v>0</v>
      </c>
      <c r="J30" s="3">
        <v>0</v>
      </c>
      <c r="K30" s="3">
        <v>0</v>
      </c>
    </row>
    <row r="31" spans="1:11">
      <c r="A31" s="3">
        <v>7</v>
      </c>
      <c r="B31" s="3" t="s">
        <v>40</v>
      </c>
      <c r="C31" s="3">
        <v>0</v>
      </c>
      <c r="D31" s="3">
        <v>2</v>
      </c>
      <c r="E31" s="3">
        <v>1</v>
      </c>
      <c r="F31" s="4">
        <f t="shared" si="1"/>
        <v>3</v>
      </c>
      <c r="G31" s="4">
        <v>0</v>
      </c>
      <c r="H31" s="4">
        <v>0</v>
      </c>
      <c r="I31" s="4">
        <v>1</v>
      </c>
      <c r="J31" s="3">
        <v>0</v>
      </c>
      <c r="K31" s="3">
        <v>1</v>
      </c>
    </row>
    <row r="32" spans="1:11">
      <c r="A32" s="3">
        <v>8</v>
      </c>
      <c r="B32" s="3" t="s">
        <v>41</v>
      </c>
      <c r="C32" s="3">
        <v>0</v>
      </c>
      <c r="D32" s="3">
        <v>0</v>
      </c>
      <c r="E32" s="3">
        <v>1</v>
      </c>
      <c r="F32" s="4">
        <f t="shared" si="1"/>
        <v>1</v>
      </c>
      <c r="G32" s="4">
        <v>0</v>
      </c>
      <c r="H32" s="4">
        <v>0</v>
      </c>
      <c r="I32" s="4">
        <v>0</v>
      </c>
      <c r="J32" s="3">
        <v>1</v>
      </c>
      <c r="K32" s="3">
        <v>1</v>
      </c>
    </row>
    <row r="33" spans="1:11">
      <c r="A33" s="3">
        <v>9</v>
      </c>
      <c r="B33" s="3" t="s">
        <v>42</v>
      </c>
      <c r="C33" s="3">
        <v>1</v>
      </c>
      <c r="D33" s="3">
        <v>5</v>
      </c>
      <c r="E33" s="3">
        <v>1</v>
      </c>
      <c r="F33" s="4">
        <f t="shared" si="1"/>
        <v>7</v>
      </c>
      <c r="G33" s="4">
        <v>0</v>
      </c>
      <c r="H33" s="4">
        <v>0</v>
      </c>
      <c r="I33" s="4">
        <v>0</v>
      </c>
      <c r="J33" s="3">
        <v>0</v>
      </c>
      <c r="K33" s="3">
        <v>0</v>
      </c>
    </row>
    <row r="34" spans="1:11">
      <c r="A34" s="3">
        <v>10</v>
      </c>
      <c r="B34" s="3" t="s">
        <v>43</v>
      </c>
      <c r="C34" s="3">
        <v>0</v>
      </c>
      <c r="D34" s="3">
        <v>0</v>
      </c>
      <c r="E34" s="3">
        <v>1</v>
      </c>
      <c r="F34" s="4">
        <f t="shared" si="1"/>
        <v>1</v>
      </c>
      <c r="G34" s="4">
        <v>0</v>
      </c>
      <c r="H34" s="4">
        <v>0</v>
      </c>
      <c r="I34" s="4">
        <v>1</v>
      </c>
      <c r="J34" s="3">
        <v>1</v>
      </c>
      <c r="K34" s="3">
        <v>2</v>
      </c>
    </row>
    <row r="35" spans="1:11">
      <c r="A35" s="3">
        <v>11</v>
      </c>
      <c r="B35" s="3" t="s">
        <v>44</v>
      </c>
      <c r="C35" s="3">
        <v>0</v>
      </c>
      <c r="D35" s="3">
        <v>0</v>
      </c>
      <c r="E35" s="3">
        <v>1</v>
      </c>
      <c r="F35" s="4">
        <f t="shared" si="1"/>
        <v>1</v>
      </c>
      <c r="G35" s="4">
        <v>0</v>
      </c>
      <c r="H35" s="4">
        <v>0</v>
      </c>
      <c r="I35" s="4">
        <v>0</v>
      </c>
      <c r="J35" s="3">
        <v>1</v>
      </c>
      <c r="K35" s="3">
        <v>1</v>
      </c>
    </row>
    <row r="36" spans="1:11">
      <c r="A36" s="3">
        <v>12</v>
      </c>
      <c r="B36" s="3" t="s">
        <v>45</v>
      </c>
      <c r="C36" s="3">
        <v>0</v>
      </c>
      <c r="D36" s="3">
        <v>0</v>
      </c>
      <c r="E36" s="3">
        <v>1</v>
      </c>
      <c r="F36" s="4">
        <f t="shared" si="1"/>
        <v>1</v>
      </c>
      <c r="G36" s="4">
        <v>0</v>
      </c>
      <c r="H36" s="4">
        <v>0</v>
      </c>
      <c r="I36" s="4">
        <v>0</v>
      </c>
      <c r="J36" s="3">
        <v>1</v>
      </c>
      <c r="K36" s="3">
        <v>1</v>
      </c>
    </row>
    <row r="37" spans="1:11">
      <c r="A37" s="5" t="s">
        <v>46</v>
      </c>
      <c r="B37" s="5"/>
      <c r="C37" s="5">
        <f>SUM(C25:C36)</f>
        <v>14</v>
      </c>
      <c r="D37" s="5">
        <f>SUM(D25:D36)</f>
        <v>23</v>
      </c>
      <c r="E37" s="5">
        <f>SUM(E25:E36)</f>
        <v>26</v>
      </c>
      <c r="F37" s="6">
        <f>SUM(F25:F36)</f>
        <v>63</v>
      </c>
      <c r="G37" s="6">
        <v>35</v>
      </c>
      <c r="H37" s="6">
        <v>16</v>
      </c>
      <c r="I37" s="6">
        <v>18</v>
      </c>
      <c r="J37" s="5">
        <v>24</v>
      </c>
      <c r="K37" s="5">
        <v>58</v>
      </c>
    </row>
    <row r="38" spans="1:11">
      <c r="A38" s="3">
        <v>1</v>
      </c>
      <c r="B38" s="3" t="s">
        <v>47</v>
      </c>
      <c r="C38" s="3">
        <v>73</v>
      </c>
      <c r="D38" s="3">
        <v>17</v>
      </c>
      <c r="E38" s="3">
        <v>4</v>
      </c>
      <c r="F38" s="4">
        <v>94</v>
      </c>
      <c r="G38" s="4">
        <v>16</v>
      </c>
      <c r="H38" s="4">
        <v>0</v>
      </c>
      <c r="I38" s="4">
        <v>0</v>
      </c>
      <c r="J38" s="3">
        <v>0</v>
      </c>
      <c r="K38" s="3">
        <v>0</v>
      </c>
    </row>
    <row r="39" spans="1:11">
      <c r="A39" s="5" t="s">
        <v>48</v>
      </c>
      <c r="B39" s="5"/>
      <c r="C39" s="5">
        <v>73</v>
      </c>
      <c r="D39" s="5">
        <v>17</v>
      </c>
      <c r="E39" s="5">
        <v>4</v>
      </c>
      <c r="F39" s="6">
        <v>94</v>
      </c>
      <c r="G39" s="6">
        <v>16</v>
      </c>
      <c r="H39" s="6">
        <v>0</v>
      </c>
      <c r="I39" s="6">
        <v>0</v>
      </c>
      <c r="J39" s="5">
        <v>0</v>
      </c>
      <c r="K39" s="5">
        <v>0</v>
      </c>
    </row>
    <row r="40" spans="1:11">
      <c r="A40" s="3">
        <v>1</v>
      </c>
      <c r="B40" s="3" t="s">
        <v>49</v>
      </c>
      <c r="C40" s="3">
        <v>1</v>
      </c>
      <c r="D40" s="3">
        <v>0</v>
      </c>
      <c r="E40" s="3">
        <v>1</v>
      </c>
      <c r="F40" s="4">
        <v>2</v>
      </c>
      <c r="G40" s="4">
        <v>0</v>
      </c>
      <c r="H40" s="4">
        <v>0</v>
      </c>
      <c r="I40" s="4">
        <v>0</v>
      </c>
      <c r="J40" s="3">
        <v>0</v>
      </c>
      <c r="K40" s="3">
        <v>0</v>
      </c>
    </row>
    <row r="41" spans="1:11">
      <c r="A41" s="3">
        <v>2</v>
      </c>
      <c r="B41" s="3" t="s">
        <v>50</v>
      </c>
      <c r="C41" s="3">
        <v>20</v>
      </c>
      <c r="D41" s="3">
        <v>9</v>
      </c>
      <c r="E41" s="3">
        <v>20</v>
      </c>
      <c r="F41" s="4">
        <v>49</v>
      </c>
      <c r="G41" s="4">
        <v>0</v>
      </c>
      <c r="H41" s="4">
        <v>2</v>
      </c>
      <c r="I41" s="4">
        <v>2</v>
      </c>
      <c r="J41" s="3">
        <v>10</v>
      </c>
      <c r="K41" s="3">
        <v>14</v>
      </c>
    </row>
    <row r="42" spans="1:11">
      <c r="A42" s="3">
        <v>3</v>
      </c>
      <c r="B42" s="3" t="s">
        <v>51</v>
      </c>
      <c r="C42" s="3">
        <v>0</v>
      </c>
      <c r="D42" s="3">
        <v>0</v>
      </c>
      <c r="E42" s="3">
        <v>5</v>
      </c>
      <c r="F42" s="4">
        <v>5</v>
      </c>
      <c r="G42" s="4">
        <v>0</v>
      </c>
      <c r="H42" s="4">
        <v>0</v>
      </c>
      <c r="I42" s="4">
        <v>0</v>
      </c>
      <c r="J42" s="3">
        <v>0</v>
      </c>
      <c r="K42" s="3">
        <v>0</v>
      </c>
    </row>
    <row r="43" spans="1:11">
      <c r="A43" s="3">
        <v>4</v>
      </c>
      <c r="B43" s="3" t="s">
        <v>52</v>
      </c>
      <c r="C43" s="3">
        <v>0</v>
      </c>
      <c r="D43" s="3">
        <v>0</v>
      </c>
      <c r="E43" s="3">
        <v>0</v>
      </c>
      <c r="F43" s="4">
        <v>0</v>
      </c>
      <c r="G43" s="4">
        <v>0</v>
      </c>
      <c r="H43" s="4">
        <v>0</v>
      </c>
      <c r="I43" s="4">
        <v>0</v>
      </c>
      <c r="J43" s="3">
        <v>0</v>
      </c>
      <c r="K43" s="3">
        <v>0</v>
      </c>
    </row>
    <row r="44" spans="1:11">
      <c r="A44" s="5" t="s">
        <v>53</v>
      </c>
      <c r="B44" s="5"/>
      <c r="C44" s="5">
        <v>21</v>
      </c>
      <c r="D44" s="5">
        <v>9</v>
      </c>
      <c r="E44" s="5">
        <v>26</v>
      </c>
      <c r="F44" s="6">
        <v>56</v>
      </c>
      <c r="G44" s="6">
        <v>0</v>
      </c>
      <c r="H44" s="6">
        <v>2</v>
      </c>
      <c r="I44" s="6">
        <v>2</v>
      </c>
      <c r="J44" s="5">
        <v>10</v>
      </c>
      <c r="K44" s="5">
        <v>14</v>
      </c>
    </row>
    <row r="45" spans="1:11" ht="15.75">
      <c r="A45" s="7" t="s">
        <v>54</v>
      </c>
      <c r="B45" s="7"/>
      <c r="C45" s="7">
        <f>C24+C37+C39+C44</f>
        <v>208</v>
      </c>
      <c r="D45" s="7">
        <f t="shared" ref="D45:K45" si="2">D24+D37+D39+D44</f>
        <v>90</v>
      </c>
      <c r="E45" s="7">
        <f t="shared" si="2"/>
        <v>119</v>
      </c>
      <c r="F45" s="7">
        <f t="shared" si="2"/>
        <v>417</v>
      </c>
      <c r="G45" s="7">
        <f t="shared" si="2"/>
        <v>247</v>
      </c>
      <c r="H45" s="7">
        <f t="shared" si="2"/>
        <v>105</v>
      </c>
      <c r="I45" s="7">
        <f t="shared" si="2"/>
        <v>88</v>
      </c>
      <c r="J45" s="7">
        <f t="shared" si="2"/>
        <v>213</v>
      </c>
      <c r="K45" s="7">
        <f t="shared" si="2"/>
        <v>406</v>
      </c>
    </row>
    <row r="46" spans="1:11">
      <c r="A46" s="3"/>
      <c r="B46" s="3"/>
      <c r="C46" s="3"/>
      <c r="D46" s="3"/>
      <c r="E46" s="3"/>
      <c r="F46" s="4"/>
      <c r="G46" s="4"/>
      <c r="H46" s="4"/>
      <c r="I46" s="4"/>
      <c r="J46" s="3"/>
      <c r="K46" s="3"/>
    </row>
  </sheetData>
  <mergeCells count="1">
    <mergeCell ref="A1:K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workbookViewId="0">
      <selection activeCell="O28" sqref="O28"/>
    </sheetView>
  </sheetViews>
  <sheetFormatPr defaultColWidth="10.140625" defaultRowHeight="15"/>
  <sheetData>
    <row r="1" spans="1:11" ht="18.75">
      <c r="A1" s="228" t="s">
        <v>132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</row>
    <row r="2" spans="1:11">
      <c r="A2" s="229" t="s">
        <v>75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</row>
    <row r="3" spans="1:11" ht="30">
      <c r="A3" s="223" t="s">
        <v>94</v>
      </c>
      <c r="B3" s="223" t="s">
        <v>2</v>
      </c>
      <c r="C3" s="223" t="s">
        <v>120</v>
      </c>
      <c r="D3" s="223" t="s">
        <v>121</v>
      </c>
      <c r="E3" s="29" t="s">
        <v>122</v>
      </c>
      <c r="F3" s="230" t="s">
        <v>123</v>
      </c>
      <c r="G3" s="231"/>
      <c r="H3" s="230" t="s">
        <v>124</v>
      </c>
      <c r="I3" s="231"/>
      <c r="J3" s="230" t="s">
        <v>129</v>
      </c>
      <c r="K3" s="231"/>
    </row>
    <row r="4" spans="1:11">
      <c r="A4" s="224"/>
      <c r="B4" s="224"/>
      <c r="C4" s="224"/>
      <c r="D4" s="224"/>
      <c r="E4" s="5"/>
      <c r="F4" s="5" t="s">
        <v>126</v>
      </c>
      <c r="G4" s="5" t="s">
        <v>127</v>
      </c>
      <c r="H4" s="5" t="s">
        <v>126</v>
      </c>
      <c r="I4" s="5" t="s">
        <v>127</v>
      </c>
      <c r="J4" s="5" t="s">
        <v>126</v>
      </c>
      <c r="K4" s="5" t="s">
        <v>127</v>
      </c>
    </row>
    <row r="5" spans="1:11">
      <c r="A5" s="19">
        <v>1</v>
      </c>
      <c r="B5" s="26" t="s">
        <v>12</v>
      </c>
      <c r="C5" s="26">
        <v>0</v>
      </c>
      <c r="D5" s="26">
        <v>0</v>
      </c>
      <c r="E5" s="26">
        <v>0</v>
      </c>
      <c r="F5" s="26">
        <v>0</v>
      </c>
      <c r="G5" s="26"/>
      <c r="H5" s="26">
        <v>0</v>
      </c>
      <c r="I5" s="26"/>
      <c r="J5" s="26">
        <v>0</v>
      </c>
      <c r="K5" s="26"/>
    </row>
    <row r="6" spans="1:11">
      <c r="A6" s="19">
        <v>2</v>
      </c>
      <c r="B6" s="26" t="s">
        <v>13</v>
      </c>
      <c r="C6" s="26">
        <v>0</v>
      </c>
      <c r="D6" s="26">
        <v>0</v>
      </c>
      <c r="E6" s="26">
        <v>0</v>
      </c>
      <c r="F6" s="26">
        <v>0</v>
      </c>
      <c r="G6" s="26"/>
      <c r="H6" s="26">
        <v>0</v>
      </c>
      <c r="I6" s="26"/>
      <c r="J6" s="26">
        <v>0</v>
      </c>
      <c r="K6" s="26"/>
    </row>
    <row r="7" spans="1:11">
      <c r="A7" s="19">
        <v>3</v>
      </c>
      <c r="B7" s="26" t="s">
        <v>14</v>
      </c>
      <c r="C7" s="26">
        <v>541</v>
      </c>
      <c r="D7" s="26">
        <v>244.53</v>
      </c>
      <c r="E7" s="26">
        <v>35.17</v>
      </c>
      <c r="F7" s="26">
        <v>11</v>
      </c>
      <c r="G7" s="26">
        <v>31</v>
      </c>
      <c r="H7" s="26">
        <v>24.17</v>
      </c>
      <c r="I7" s="26">
        <v>69</v>
      </c>
      <c r="J7" s="26">
        <v>35.17</v>
      </c>
      <c r="K7" s="26">
        <v>14</v>
      </c>
    </row>
    <row r="8" spans="1:11">
      <c r="A8" s="19">
        <v>4</v>
      </c>
      <c r="B8" s="26" t="s">
        <v>15</v>
      </c>
      <c r="C8" s="26">
        <v>194</v>
      </c>
      <c r="D8" s="26">
        <v>321.39</v>
      </c>
      <c r="E8" s="26">
        <v>0</v>
      </c>
      <c r="F8" s="26">
        <v>0</v>
      </c>
      <c r="G8" s="26"/>
      <c r="H8" s="26">
        <v>0</v>
      </c>
      <c r="I8" s="26"/>
      <c r="J8" s="26">
        <v>19.38</v>
      </c>
      <c r="K8" s="26">
        <v>6</v>
      </c>
    </row>
    <row r="9" spans="1:11">
      <c r="A9" s="19">
        <v>5</v>
      </c>
      <c r="B9" s="26" t="s">
        <v>16</v>
      </c>
      <c r="C9" s="26">
        <v>0</v>
      </c>
      <c r="D9" s="26">
        <v>0</v>
      </c>
      <c r="E9" s="26">
        <v>0</v>
      </c>
      <c r="F9" s="26">
        <v>0</v>
      </c>
      <c r="G9" s="26"/>
      <c r="H9" s="26">
        <v>0</v>
      </c>
      <c r="I9" s="26"/>
      <c r="J9" s="26">
        <v>0</v>
      </c>
      <c r="K9" s="26"/>
    </row>
    <row r="10" spans="1:11">
      <c r="A10" s="19">
        <v>6</v>
      </c>
      <c r="B10" s="26" t="s">
        <v>17</v>
      </c>
      <c r="C10" s="26">
        <v>165</v>
      </c>
      <c r="D10" s="26">
        <v>104.37</v>
      </c>
      <c r="E10" s="26">
        <v>93.79</v>
      </c>
      <c r="F10" s="26">
        <v>93.79</v>
      </c>
      <c r="G10" s="26">
        <v>100</v>
      </c>
      <c r="H10" s="26">
        <v>0</v>
      </c>
      <c r="I10" s="26">
        <v>0</v>
      </c>
      <c r="J10" s="26">
        <v>18.27</v>
      </c>
      <c r="K10" s="26">
        <v>18</v>
      </c>
    </row>
    <row r="11" spans="1:11">
      <c r="A11" s="19">
        <v>7</v>
      </c>
      <c r="B11" s="26" t="s">
        <v>19</v>
      </c>
      <c r="C11" s="26">
        <v>0</v>
      </c>
      <c r="D11" s="26">
        <v>0</v>
      </c>
      <c r="E11" s="26">
        <v>0</v>
      </c>
      <c r="F11" s="26">
        <v>0</v>
      </c>
      <c r="G11" s="26"/>
      <c r="H11" s="26">
        <v>0</v>
      </c>
      <c r="I11" s="26"/>
      <c r="J11" s="26">
        <v>0</v>
      </c>
      <c r="K11" s="26"/>
    </row>
    <row r="12" spans="1:11">
      <c r="A12" s="19">
        <v>8</v>
      </c>
      <c r="B12" s="26" t="s">
        <v>22</v>
      </c>
      <c r="C12" s="26">
        <v>118</v>
      </c>
      <c r="D12" s="26">
        <v>49.38</v>
      </c>
      <c r="E12" s="26">
        <v>21.26</v>
      </c>
      <c r="F12" s="26">
        <v>3.79</v>
      </c>
      <c r="G12" s="26">
        <v>18</v>
      </c>
      <c r="H12" s="26">
        <v>17.47</v>
      </c>
      <c r="I12" s="26">
        <v>82</v>
      </c>
      <c r="J12" s="26">
        <v>17.47</v>
      </c>
      <c r="K12" s="26">
        <v>35</v>
      </c>
    </row>
    <row r="13" spans="1:11">
      <c r="A13" s="19">
        <v>9</v>
      </c>
      <c r="B13" s="26" t="s">
        <v>23</v>
      </c>
      <c r="C13" s="26">
        <v>0</v>
      </c>
      <c r="D13" s="26">
        <v>0</v>
      </c>
      <c r="E13" s="26">
        <v>0</v>
      </c>
      <c r="F13" s="26">
        <v>0</v>
      </c>
      <c r="G13" s="26"/>
      <c r="H13" s="26">
        <v>0</v>
      </c>
      <c r="I13" s="26"/>
      <c r="J13" s="26">
        <v>0</v>
      </c>
      <c r="K13" s="26"/>
    </row>
    <row r="14" spans="1:11">
      <c r="A14" s="19">
        <v>10</v>
      </c>
      <c r="B14" s="26" t="s">
        <v>24</v>
      </c>
      <c r="C14" s="26">
        <v>0</v>
      </c>
      <c r="D14" s="26">
        <v>0</v>
      </c>
      <c r="E14" s="26">
        <v>0</v>
      </c>
      <c r="F14" s="26">
        <v>0</v>
      </c>
      <c r="G14" s="26"/>
      <c r="H14" s="26">
        <v>0</v>
      </c>
      <c r="I14" s="26"/>
      <c r="J14" s="26">
        <v>0</v>
      </c>
      <c r="K14" s="26"/>
    </row>
    <row r="15" spans="1:11">
      <c r="A15" s="19">
        <v>11</v>
      </c>
      <c r="B15" s="26" t="s">
        <v>25</v>
      </c>
      <c r="C15" s="26">
        <v>425</v>
      </c>
      <c r="D15" s="26">
        <v>114.43</v>
      </c>
      <c r="E15" s="26">
        <v>8.1</v>
      </c>
      <c r="F15" s="26">
        <v>0</v>
      </c>
      <c r="G15" s="26">
        <v>0</v>
      </c>
      <c r="H15" s="26">
        <v>8.1</v>
      </c>
      <c r="I15" s="26">
        <v>100</v>
      </c>
      <c r="J15" s="26">
        <v>13.06</v>
      </c>
      <c r="K15" s="26">
        <v>11</v>
      </c>
    </row>
    <row r="16" spans="1:11">
      <c r="A16" s="19">
        <v>12</v>
      </c>
      <c r="B16" s="26" t="s">
        <v>26</v>
      </c>
      <c r="C16" s="26">
        <v>0</v>
      </c>
      <c r="D16" s="26">
        <v>0</v>
      </c>
      <c r="E16" s="26">
        <v>0</v>
      </c>
      <c r="F16" s="26">
        <v>0</v>
      </c>
      <c r="G16" s="26"/>
      <c r="H16" s="26">
        <v>0</v>
      </c>
      <c r="I16" s="26"/>
      <c r="J16" s="26">
        <v>0</v>
      </c>
      <c r="K16" s="26"/>
    </row>
    <row r="17" spans="1:11">
      <c r="A17" s="19">
        <v>13</v>
      </c>
      <c r="B17" s="26" t="s">
        <v>27</v>
      </c>
      <c r="C17" s="26">
        <v>54346</v>
      </c>
      <c r="D17" s="26">
        <v>35266</v>
      </c>
      <c r="E17" s="26">
        <v>21574.39</v>
      </c>
      <c r="F17" s="26">
        <v>13753.95</v>
      </c>
      <c r="G17" s="26">
        <v>64</v>
      </c>
      <c r="H17" s="26">
        <v>7820.44</v>
      </c>
      <c r="I17" s="26">
        <v>36</v>
      </c>
      <c r="J17" s="26">
        <v>0</v>
      </c>
      <c r="K17" s="26">
        <v>0</v>
      </c>
    </row>
    <row r="18" spans="1:11">
      <c r="A18" s="19">
        <v>14</v>
      </c>
      <c r="B18" s="26" t="s">
        <v>28</v>
      </c>
      <c r="C18" s="26">
        <v>57</v>
      </c>
      <c r="D18" s="26">
        <v>25.61</v>
      </c>
      <c r="E18" s="26">
        <v>0</v>
      </c>
      <c r="F18" s="26">
        <v>0</v>
      </c>
      <c r="G18" s="26"/>
      <c r="H18" s="26">
        <v>0</v>
      </c>
      <c r="I18" s="26"/>
      <c r="J18" s="26">
        <v>0</v>
      </c>
      <c r="K18" s="26">
        <v>0</v>
      </c>
    </row>
    <row r="19" spans="1:11">
      <c r="A19" s="19">
        <v>15</v>
      </c>
      <c r="B19" s="26" t="s">
        <v>29</v>
      </c>
      <c r="C19" s="26">
        <v>2146</v>
      </c>
      <c r="D19" s="26">
        <v>3942</v>
      </c>
      <c r="E19" s="26">
        <v>47.35</v>
      </c>
      <c r="F19" s="26">
        <v>38.799999999999997</v>
      </c>
      <c r="G19" s="26">
        <v>82</v>
      </c>
      <c r="H19" s="26">
        <v>8.5500000000000007</v>
      </c>
      <c r="I19" s="26">
        <v>18</v>
      </c>
      <c r="J19" s="26">
        <v>48.78</v>
      </c>
      <c r="K19" s="26">
        <v>1</v>
      </c>
    </row>
    <row r="20" spans="1:11">
      <c r="A20" s="19">
        <v>16</v>
      </c>
      <c r="B20" s="26" t="s">
        <v>30</v>
      </c>
      <c r="C20" s="26">
        <v>57</v>
      </c>
      <c r="D20" s="26">
        <v>21.5</v>
      </c>
      <c r="E20" s="26">
        <v>3.49</v>
      </c>
      <c r="F20" s="26">
        <v>3.2</v>
      </c>
      <c r="G20" s="26">
        <v>92</v>
      </c>
      <c r="H20" s="26">
        <v>0.28999999999999998</v>
      </c>
      <c r="I20" s="26">
        <v>8</v>
      </c>
      <c r="J20" s="26">
        <v>18.75</v>
      </c>
      <c r="K20" s="26">
        <v>87</v>
      </c>
    </row>
    <row r="21" spans="1:11">
      <c r="A21" s="19">
        <v>17</v>
      </c>
      <c r="B21" s="26" t="s">
        <v>31</v>
      </c>
      <c r="C21" s="26">
        <v>64</v>
      </c>
      <c r="D21" s="26">
        <v>31.09</v>
      </c>
      <c r="E21" s="26">
        <v>6.71</v>
      </c>
      <c r="F21" s="26">
        <v>0</v>
      </c>
      <c r="G21" s="26">
        <v>0</v>
      </c>
      <c r="H21" s="26">
        <v>6.71</v>
      </c>
      <c r="I21" s="26">
        <v>100</v>
      </c>
      <c r="J21" s="26">
        <v>7.87</v>
      </c>
      <c r="K21" s="26">
        <v>25</v>
      </c>
    </row>
    <row r="22" spans="1:11">
      <c r="A22" s="19">
        <v>18</v>
      </c>
      <c r="B22" s="26" t="s">
        <v>18</v>
      </c>
      <c r="C22" s="26">
        <v>2</v>
      </c>
      <c r="D22" s="26">
        <v>10</v>
      </c>
      <c r="E22" s="26">
        <v>0</v>
      </c>
      <c r="F22" s="26">
        <v>0</v>
      </c>
      <c r="G22" s="26"/>
      <c r="H22" s="26">
        <v>0</v>
      </c>
      <c r="I22" s="26"/>
      <c r="J22" s="26">
        <v>0</v>
      </c>
      <c r="K22" s="26">
        <v>0</v>
      </c>
    </row>
    <row r="23" spans="1:11">
      <c r="A23" s="21" t="s">
        <v>104</v>
      </c>
      <c r="B23" s="27" t="s">
        <v>58</v>
      </c>
      <c r="C23" s="27">
        <v>58115</v>
      </c>
      <c r="D23" s="27">
        <v>40130.300000000003</v>
      </c>
      <c r="E23" s="27">
        <v>21790.26</v>
      </c>
      <c r="F23" s="27">
        <v>13904.53</v>
      </c>
      <c r="G23" s="27">
        <v>64</v>
      </c>
      <c r="H23" s="27">
        <v>7885.73</v>
      </c>
      <c r="I23" s="27">
        <v>36</v>
      </c>
      <c r="J23" s="27">
        <v>178.75</v>
      </c>
      <c r="K23" s="27">
        <v>0</v>
      </c>
    </row>
    <row r="24" spans="1:11">
      <c r="A24" s="19">
        <v>1</v>
      </c>
      <c r="B24" s="26" t="s">
        <v>37</v>
      </c>
      <c r="C24" s="26">
        <v>3</v>
      </c>
      <c r="D24" s="26">
        <v>16.079999999999998</v>
      </c>
      <c r="E24" s="26">
        <v>0</v>
      </c>
      <c r="F24" s="26">
        <v>0</v>
      </c>
      <c r="G24" s="26"/>
      <c r="H24" s="26">
        <v>0</v>
      </c>
      <c r="I24" s="26"/>
      <c r="J24" s="26">
        <v>0</v>
      </c>
      <c r="K24" s="26">
        <v>0</v>
      </c>
    </row>
    <row r="25" spans="1:11">
      <c r="A25" s="19">
        <v>2</v>
      </c>
      <c r="B25" s="26" t="s">
        <v>36</v>
      </c>
      <c r="C25" s="26">
        <v>11</v>
      </c>
      <c r="D25" s="26">
        <v>29.1</v>
      </c>
      <c r="E25" s="26">
        <v>1.94</v>
      </c>
      <c r="F25" s="26">
        <v>1.94</v>
      </c>
      <c r="G25" s="26">
        <v>100</v>
      </c>
      <c r="H25" s="26">
        <v>0</v>
      </c>
      <c r="I25" s="26">
        <v>0</v>
      </c>
      <c r="J25" s="26">
        <v>0</v>
      </c>
      <c r="K25" s="26">
        <v>0</v>
      </c>
    </row>
    <row r="26" spans="1:11">
      <c r="A26" s="19">
        <v>3</v>
      </c>
      <c r="B26" s="26" t="s">
        <v>38</v>
      </c>
      <c r="C26" s="26">
        <v>4</v>
      </c>
      <c r="D26" s="26">
        <v>37.31</v>
      </c>
      <c r="E26" s="26">
        <v>0</v>
      </c>
      <c r="F26" s="26">
        <v>0</v>
      </c>
      <c r="G26" s="26"/>
      <c r="H26" s="26">
        <v>0</v>
      </c>
      <c r="I26" s="26"/>
      <c r="J26" s="26">
        <v>0</v>
      </c>
      <c r="K26" s="26">
        <v>0</v>
      </c>
    </row>
    <row r="27" spans="1:11">
      <c r="A27" s="19">
        <v>4</v>
      </c>
      <c r="B27" s="26" t="s">
        <v>21</v>
      </c>
      <c r="C27" s="26">
        <v>2</v>
      </c>
      <c r="D27" s="26">
        <v>1.36</v>
      </c>
      <c r="E27" s="26">
        <v>0</v>
      </c>
      <c r="F27" s="26">
        <v>0</v>
      </c>
      <c r="G27" s="26"/>
      <c r="H27" s="26">
        <v>0</v>
      </c>
      <c r="I27" s="26"/>
      <c r="J27" s="26">
        <v>0</v>
      </c>
      <c r="K27" s="26">
        <v>0</v>
      </c>
    </row>
    <row r="28" spans="1:11">
      <c r="A28" s="19">
        <v>5</v>
      </c>
      <c r="B28" s="26" t="s">
        <v>40</v>
      </c>
      <c r="C28" s="26">
        <v>0</v>
      </c>
      <c r="D28" s="26">
        <v>0</v>
      </c>
      <c r="E28" s="26">
        <v>0</v>
      </c>
      <c r="F28" s="26">
        <v>0</v>
      </c>
      <c r="G28" s="26"/>
      <c r="H28" s="26">
        <v>0</v>
      </c>
      <c r="I28" s="26"/>
      <c r="J28" s="26">
        <v>0</v>
      </c>
      <c r="K28" s="26"/>
    </row>
    <row r="29" spans="1:11">
      <c r="A29" s="19">
        <v>6</v>
      </c>
      <c r="B29" s="26" t="s">
        <v>34</v>
      </c>
      <c r="C29" s="26">
        <v>140</v>
      </c>
      <c r="D29" s="26">
        <v>300.01</v>
      </c>
      <c r="E29" s="26">
        <v>32.25</v>
      </c>
      <c r="F29" s="26">
        <v>31.06</v>
      </c>
      <c r="G29" s="26">
        <v>96</v>
      </c>
      <c r="H29" s="26">
        <v>1.19</v>
      </c>
      <c r="I29" s="26">
        <v>4</v>
      </c>
      <c r="J29" s="26">
        <v>0</v>
      </c>
      <c r="K29" s="26">
        <v>0</v>
      </c>
    </row>
    <row r="30" spans="1:11">
      <c r="A30" s="19">
        <v>7</v>
      </c>
      <c r="B30" s="26" t="s">
        <v>45</v>
      </c>
      <c r="C30" s="26">
        <v>0</v>
      </c>
      <c r="D30" s="26">
        <v>0</v>
      </c>
      <c r="E30" s="26">
        <v>0</v>
      </c>
      <c r="F30" s="26">
        <v>0</v>
      </c>
      <c r="G30" s="26"/>
      <c r="H30" s="26">
        <v>0</v>
      </c>
      <c r="I30" s="26"/>
      <c r="J30" s="26">
        <v>0</v>
      </c>
      <c r="K30" s="26"/>
    </row>
    <row r="31" spans="1:11">
      <c r="A31" s="19">
        <v>8</v>
      </c>
      <c r="B31" s="26" t="s">
        <v>41</v>
      </c>
      <c r="C31" s="26">
        <v>0</v>
      </c>
      <c r="D31" s="26">
        <v>0</v>
      </c>
      <c r="E31" s="26">
        <v>0</v>
      </c>
      <c r="F31" s="26">
        <v>0</v>
      </c>
      <c r="G31" s="26"/>
      <c r="H31" s="26">
        <v>0</v>
      </c>
      <c r="I31" s="26"/>
      <c r="J31" s="26">
        <v>0</v>
      </c>
      <c r="K31" s="26"/>
    </row>
    <row r="32" spans="1:11">
      <c r="A32" s="19">
        <v>9</v>
      </c>
      <c r="B32" s="26" t="s">
        <v>43</v>
      </c>
      <c r="C32" s="26">
        <v>0</v>
      </c>
      <c r="D32" s="26">
        <v>0</v>
      </c>
      <c r="E32" s="26">
        <v>0</v>
      </c>
      <c r="F32" s="26">
        <v>0</v>
      </c>
      <c r="G32" s="26"/>
      <c r="H32" s="26">
        <v>0</v>
      </c>
      <c r="I32" s="26"/>
      <c r="J32" s="26">
        <v>0</v>
      </c>
      <c r="K32" s="26"/>
    </row>
    <row r="33" spans="1:11">
      <c r="A33" s="19">
        <v>10</v>
      </c>
      <c r="B33" s="26" t="s">
        <v>35</v>
      </c>
      <c r="C33" s="26">
        <v>0</v>
      </c>
      <c r="D33" s="26">
        <v>0</v>
      </c>
      <c r="E33" s="26">
        <v>0</v>
      </c>
      <c r="F33" s="26">
        <v>0</v>
      </c>
      <c r="G33" s="26"/>
      <c r="H33" s="26">
        <v>0</v>
      </c>
      <c r="I33" s="26"/>
      <c r="J33" s="26">
        <v>0</v>
      </c>
      <c r="K33" s="26"/>
    </row>
    <row r="34" spans="1:11">
      <c r="A34" s="19">
        <v>11</v>
      </c>
      <c r="B34" s="26" t="s">
        <v>39</v>
      </c>
      <c r="C34" s="26">
        <v>0</v>
      </c>
      <c r="D34" s="26">
        <v>0</v>
      </c>
      <c r="E34" s="26">
        <v>0</v>
      </c>
      <c r="F34" s="26">
        <v>0</v>
      </c>
      <c r="G34" s="26"/>
      <c r="H34" s="26">
        <v>0</v>
      </c>
      <c r="I34" s="26"/>
      <c r="J34" s="26">
        <v>0</v>
      </c>
      <c r="K34" s="26"/>
    </row>
    <row r="35" spans="1:11">
      <c r="A35" s="19">
        <v>12</v>
      </c>
      <c r="B35" s="26" t="s">
        <v>44</v>
      </c>
      <c r="C35" s="26">
        <v>0</v>
      </c>
      <c r="D35" s="26">
        <v>0</v>
      </c>
      <c r="E35" s="26">
        <v>0</v>
      </c>
      <c r="F35" s="26">
        <v>0</v>
      </c>
      <c r="G35" s="26"/>
      <c r="H35" s="26">
        <v>0</v>
      </c>
      <c r="I35" s="26"/>
      <c r="J35" s="26">
        <v>0</v>
      </c>
      <c r="K35" s="26"/>
    </row>
    <row r="36" spans="1:11">
      <c r="A36" s="19">
        <v>13</v>
      </c>
      <c r="B36" s="26" t="s">
        <v>42</v>
      </c>
      <c r="C36" s="26">
        <v>383</v>
      </c>
      <c r="D36" s="26">
        <v>86.99</v>
      </c>
      <c r="E36" s="26">
        <v>0</v>
      </c>
      <c r="F36" s="26">
        <v>0</v>
      </c>
      <c r="G36" s="26"/>
      <c r="H36" s="26">
        <v>0</v>
      </c>
      <c r="I36" s="26"/>
      <c r="J36" s="26">
        <v>5.46</v>
      </c>
      <c r="K36" s="26">
        <v>6</v>
      </c>
    </row>
    <row r="37" spans="1:11">
      <c r="A37" s="21" t="s">
        <v>105</v>
      </c>
      <c r="B37" s="27" t="s">
        <v>58</v>
      </c>
      <c r="C37" s="27">
        <v>543</v>
      </c>
      <c r="D37" s="27">
        <v>470.85</v>
      </c>
      <c r="E37" s="27">
        <v>34.19</v>
      </c>
      <c r="F37" s="27">
        <v>33</v>
      </c>
      <c r="G37" s="27">
        <v>97</v>
      </c>
      <c r="H37" s="27">
        <v>1.19</v>
      </c>
      <c r="I37" s="27">
        <v>3</v>
      </c>
      <c r="J37" s="27">
        <v>5.46</v>
      </c>
      <c r="K37" s="27">
        <v>1</v>
      </c>
    </row>
    <row r="38" spans="1:11">
      <c r="A38" s="19">
        <v>1</v>
      </c>
      <c r="B38" s="26" t="s">
        <v>47</v>
      </c>
      <c r="C38" s="26">
        <v>21158</v>
      </c>
      <c r="D38" s="26">
        <v>11062.93</v>
      </c>
      <c r="E38" s="26">
        <v>6244.2</v>
      </c>
      <c r="F38" s="26">
        <v>4441.46</v>
      </c>
      <c r="G38" s="26">
        <v>71</v>
      </c>
      <c r="H38" s="26">
        <v>1802.74</v>
      </c>
      <c r="I38" s="26">
        <v>29</v>
      </c>
      <c r="J38" s="26">
        <v>777.89</v>
      </c>
      <c r="K38" s="26">
        <v>7</v>
      </c>
    </row>
    <row r="39" spans="1:11">
      <c r="A39" s="21" t="s">
        <v>106</v>
      </c>
      <c r="B39" s="27" t="s">
        <v>58</v>
      </c>
      <c r="C39" s="27">
        <v>21158</v>
      </c>
      <c r="D39" s="27">
        <v>11062.93</v>
      </c>
      <c r="E39" s="27">
        <v>6244.2</v>
      </c>
      <c r="F39" s="27">
        <v>4441.46</v>
      </c>
      <c r="G39" s="27">
        <v>71</v>
      </c>
      <c r="H39" s="27">
        <v>1802.74</v>
      </c>
      <c r="I39" s="27">
        <v>29</v>
      </c>
      <c r="J39" s="27">
        <v>777.89</v>
      </c>
      <c r="K39" s="27">
        <v>7</v>
      </c>
    </row>
    <row r="40" spans="1:11">
      <c r="A40" s="19">
        <v>1</v>
      </c>
      <c r="B40" s="26" t="s">
        <v>50</v>
      </c>
      <c r="C40" s="26">
        <v>7730</v>
      </c>
      <c r="D40" s="26">
        <v>115352.08</v>
      </c>
      <c r="E40" s="26">
        <v>3642.94</v>
      </c>
      <c r="F40" s="26">
        <v>211.86</v>
      </c>
      <c r="G40" s="26">
        <v>6</v>
      </c>
      <c r="H40" s="26">
        <v>3431.08</v>
      </c>
      <c r="I40" s="26">
        <v>94</v>
      </c>
      <c r="J40" s="26">
        <v>3431.94</v>
      </c>
      <c r="K40" s="26">
        <v>3</v>
      </c>
    </row>
    <row r="41" spans="1:11">
      <c r="A41" s="19">
        <v>2</v>
      </c>
      <c r="B41" s="26" t="s">
        <v>49</v>
      </c>
      <c r="C41" s="26">
        <v>0</v>
      </c>
      <c r="D41" s="26">
        <v>0</v>
      </c>
      <c r="E41" s="26">
        <v>0</v>
      </c>
      <c r="F41" s="26">
        <v>0</v>
      </c>
      <c r="G41" s="26"/>
      <c r="H41" s="26">
        <v>0</v>
      </c>
      <c r="I41" s="26"/>
      <c r="J41" s="26">
        <v>0</v>
      </c>
      <c r="K41" s="26"/>
    </row>
    <row r="42" spans="1:11">
      <c r="A42" s="19">
        <v>3</v>
      </c>
      <c r="B42" s="26" t="s">
        <v>51</v>
      </c>
      <c r="C42" s="26">
        <v>0</v>
      </c>
      <c r="D42" s="26">
        <v>0</v>
      </c>
      <c r="E42" s="26">
        <v>0</v>
      </c>
      <c r="F42" s="26">
        <v>0</v>
      </c>
      <c r="G42" s="26"/>
      <c r="H42" s="26">
        <v>0</v>
      </c>
      <c r="I42" s="26"/>
      <c r="J42" s="26">
        <v>0</v>
      </c>
      <c r="K42" s="26"/>
    </row>
    <row r="43" spans="1:11">
      <c r="A43" s="19">
        <v>4</v>
      </c>
      <c r="B43" s="26" t="s">
        <v>52</v>
      </c>
      <c r="C43" s="26">
        <v>0</v>
      </c>
      <c r="D43" s="26">
        <v>0</v>
      </c>
      <c r="E43" s="26">
        <v>0</v>
      </c>
      <c r="F43" s="26">
        <v>0</v>
      </c>
      <c r="G43" s="26"/>
      <c r="H43" s="26">
        <v>0</v>
      </c>
      <c r="I43" s="26"/>
      <c r="J43" s="26">
        <v>0</v>
      </c>
      <c r="K43" s="26"/>
    </row>
    <row r="44" spans="1:11">
      <c r="A44" s="21" t="s">
        <v>107</v>
      </c>
      <c r="B44" s="27" t="s">
        <v>58</v>
      </c>
      <c r="C44" s="27">
        <v>87546</v>
      </c>
      <c r="D44" s="27">
        <v>167016.16</v>
      </c>
      <c r="E44" s="27">
        <v>31711.59</v>
      </c>
      <c r="F44" s="27">
        <v>18590.849999999999</v>
      </c>
      <c r="G44" s="27">
        <v>59</v>
      </c>
      <c r="H44" s="27">
        <v>13120.74</v>
      </c>
      <c r="I44" s="27">
        <v>41</v>
      </c>
      <c r="J44" s="27">
        <v>4394.04</v>
      </c>
      <c r="K44" s="27">
        <v>3</v>
      </c>
    </row>
    <row r="45" spans="1:11">
      <c r="A45" s="21" t="s">
        <v>110</v>
      </c>
      <c r="B45" s="27" t="s">
        <v>58</v>
      </c>
      <c r="C45" s="27">
        <v>87546</v>
      </c>
      <c r="D45" s="27">
        <v>167016.16</v>
      </c>
      <c r="E45" s="27">
        <v>31711.59</v>
      </c>
      <c r="F45" s="27">
        <v>18590.849999999999</v>
      </c>
      <c r="G45" s="27">
        <v>59</v>
      </c>
      <c r="H45" s="27">
        <v>13120.74</v>
      </c>
      <c r="I45" s="27">
        <v>41</v>
      </c>
      <c r="J45" s="27">
        <v>4394.04</v>
      </c>
      <c r="K45" s="27">
        <v>3</v>
      </c>
    </row>
    <row r="46" spans="1:11">
      <c r="A46" s="23"/>
    </row>
  </sheetData>
  <mergeCells count="9">
    <mergeCell ref="A1:K1"/>
    <mergeCell ref="A2:K2"/>
    <mergeCell ref="A3:A4"/>
    <mergeCell ref="B3:B4"/>
    <mergeCell ref="C3:C4"/>
    <mergeCell ref="D3:D4"/>
    <mergeCell ref="F3:G3"/>
    <mergeCell ref="H3:I3"/>
    <mergeCell ref="J3:K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K18" sqref="K18"/>
    </sheetView>
  </sheetViews>
  <sheetFormatPr defaultRowHeight="15"/>
  <cols>
    <col min="1" max="1" width="11" customWidth="1"/>
    <col min="2" max="8" width="12.85546875"/>
  </cols>
  <sheetData>
    <row r="1" spans="1:8">
      <c r="A1" s="209" t="s">
        <v>133</v>
      </c>
      <c r="B1" s="210"/>
      <c r="C1" s="210"/>
      <c r="D1" s="210"/>
      <c r="E1" s="210"/>
      <c r="F1" s="210"/>
      <c r="G1" s="210"/>
      <c r="H1" s="210"/>
    </row>
    <row r="2" spans="1:8">
      <c r="A2" s="213" t="s">
        <v>75</v>
      </c>
      <c r="B2" s="210"/>
      <c r="C2" s="210"/>
      <c r="D2" s="210"/>
      <c r="E2" s="210"/>
      <c r="F2" s="210"/>
      <c r="G2" s="210"/>
      <c r="H2" s="210"/>
    </row>
    <row r="3" spans="1:8" ht="45">
      <c r="A3" s="24" t="s">
        <v>94</v>
      </c>
      <c r="B3" s="24" t="s">
        <v>2</v>
      </c>
      <c r="C3" s="24" t="s">
        <v>134</v>
      </c>
      <c r="D3" s="24" t="s">
        <v>135</v>
      </c>
      <c r="E3" s="24" t="s">
        <v>136</v>
      </c>
      <c r="F3" s="24" t="s">
        <v>137</v>
      </c>
      <c r="G3" s="24" t="s">
        <v>138</v>
      </c>
      <c r="H3" s="24" t="s">
        <v>139</v>
      </c>
    </row>
    <row r="4" spans="1:8">
      <c r="A4" s="19">
        <v>1</v>
      </c>
      <c r="B4" s="20" t="s">
        <v>26</v>
      </c>
      <c r="C4" s="20">
        <v>0</v>
      </c>
      <c r="D4" s="20">
        <v>0</v>
      </c>
      <c r="E4" s="20">
        <v>0</v>
      </c>
      <c r="F4" s="20">
        <v>0</v>
      </c>
      <c r="G4" s="20">
        <v>0</v>
      </c>
      <c r="H4" s="20">
        <v>0</v>
      </c>
    </row>
    <row r="5" spans="1:8">
      <c r="A5" s="19">
        <v>2</v>
      </c>
      <c r="B5" s="20" t="s">
        <v>18</v>
      </c>
      <c r="C5" s="20">
        <v>0</v>
      </c>
      <c r="D5" s="20">
        <v>0</v>
      </c>
      <c r="E5" s="20">
        <v>5</v>
      </c>
      <c r="F5" s="20">
        <v>10</v>
      </c>
      <c r="G5" s="20">
        <v>5</v>
      </c>
      <c r="H5" s="20">
        <v>10</v>
      </c>
    </row>
    <row r="6" spans="1:8">
      <c r="A6" s="19">
        <v>3</v>
      </c>
      <c r="B6" s="20" t="s">
        <v>24</v>
      </c>
      <c r="C6" s="20">
        <v>0</v>
      </c>
      <c r="D6" s="20">
        <v>0</v>
      </c>
      <c r="E6" s="20">
        <v>0</v>
      </c>
      <c r="F6" s="20">
        <v>0</v>
      </c>
      <c r="G6" s="20">
        <v>0</v>
      </c>
      <c r="H6" s="20">
        <v>0</v>
      </c>
    </row>
    <row r="7" spans="1:8">
      <c r="A7" s="19">
        <v>4</v>
      </c>
      <c r="B7" s="20" t="s">
        <v>16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</row>
    <row r="8" spans="1:8">
      <c r="A8" s="19">
        <v>5</v>
      </c>
      <c r="B8" s="20" t="s">
        <v>28</v>
      </c>
      <c r="C8" s="20">
        <v>63</v>
      </c>
      <c r="D8" s="20">
        <v>67.75</v>
      </c>
      <c r="E8" s="20">
        <v>57</v>
      </c>
      <c r="F8" s="20">
        <v>25.61</v>
      </c>
      <c r="G8" s="20">
        <v>120</v>
      </c>
      <c r="H8" s="20">
        <v>93.36</v>
      </c>
    </row>
    <row r="9" spans="1:8">
      <c r="A9" s="19">
        <v>6</v>
      </c>
      <c r="B9" s="20" t="s">
        <v>14</v>
      </c>
      <c r="C9" s="20">
        <v>11</v>
      </c>
      <c r="D9" s="20">
        <v>14.82</v>
      </c>
      <c r="E9" s="20">
        <v>541</v>
      </c>
      <c r="F9" s="20">
        <v>244.53</v>
      </c>
      <c r="G9" s="20">
        <v>552</v>
      </c>
      <c r="H9" s="20">
        <v>259.35000000000002</v>
      </c>
    </row>
    <row r="10" spans="1:8">
      <c r="A10" s="19">
        <v>7</v>
      </c>
      <c r="B10" s="20" t="s">
        <v>19</v>
      </c>
      <c r="C10" s="20">
        <v>226</v>
      </c>
      <c r="D10" s="20">
        <v>194.23</v>
      </c>
      <c r="E10" s="20">
        <v>0</v>
      </c>
      <c r="F10" s="20">
        <v>0</v>
      </c>
      <c r="G10" s="20">
        <v>226</v>
      </c>
      <c r="H10" s="20">
        <v>194.23</v>
      </c>
    </row>
    <row r="11" spans="1:8">
      <c r="A11" s="19">
        <v>8</v>
      </c>
      <c r="B11" s="20" t="s">
        <v>17</v>
      </c>
      <c r="C11" s="20">
        <v>166</v>
      </c>
      <c r="D11" s="20">
        <v>1395.1</v>
      </c>
      <c r="E11" s="20">
        <v>165</v>
      </c>
      <c r="F11" s="20">
        <v>104.37</v>
      </c>
      <c r="G11" s="20">
        <v>331</v>
      </c>
      <c r="H11" s="20">
        <v>1499.47</v>
      </c>
    </row>
    <row r="12" spans="1:8">
      <c r="A12" s="19">
        <v>9</v>
      </c>
      <c r="B12" s="20" t="s">
        <v>12</v>
      </c>
      <c r="C12" s="20">
        <v>27</v>
      </c>
      <c r="D12" s="20">
        <v>88.97</v>
      </c>
      <c r="E12" s="20">
        <v>0</v>
      </c>
      <c r="F12" s="20">
        <v>0</v>
      </c>
      <c r="G12" s="20">
        <v>27</v>
      </c>
      <c r="H12" s="20">
        <v>88.97</v>
      </c>
    </row>
    <row r="13" spans="1:8">
      <c r="A13" s="19">
        <v>10</v>
      </c>
      <c r="B13" s="20" t="s">
        <v>15</v>
      </c>
      <c r="C13" s="20">
        <v>4</v>
      </c>
      <c r="D13" s="20">
        <v>11.32</v>
      </c>
      <c r="E13" s="20">
        <v>194</v>
      </c>
      <c r="F13" s="20">
        <v>321.39</v>
      </c>
      <c r="G13" s="20">
        <v>198</v>
      </c>
      <c r="H13" s="20">
        <v>332.71</v>
      </c>
    </row>
    <row r="14" spans="1:8">
      <c r="A14" s="19">
        <v>11</v>
      </c>
      <c r="B14" s="20" t="s">
        <v>29</v>
      </c>
      <c r="C14" s="20">
        <v>622</v>
      </c>
      <c r="D14" s="20">
        <v>799.96</v>
      </c>
      <c r="E14" s="20">
        <v>2146</v>
      </c>
      <c r="F14" s="20">
        <v>3942.18</v>
      </c>
      <c r="G14" s="20">
        <v>2768</v>
      </c>
      <c r="H14" s="20">
        <v>4742.1400000000003</v>
      </c>
    </row>
    <row r="15" spans="1:8">
      <c r="A15" s="19">
        <v>12</v>
      </c>
      <c r="B15" s="20" t="s">
        <v>23</v>
      </c>
      <c r="C15" s="20">
        <v>4</v>
      </c>
      <c r="D15" s="20">
        <v>805.81</v>
      </c>
      <c r="E15" s="20">
        <v>0</v>
      </c>
      <c r="F15" s="20">
        <v>0</v>
      </c>
      <c r="G15" s="20">
        <v>4</v>
      </c>
      <c r="H15" s="20">
        <v>805.81</v>
      </c>
    </row>
    <row r="16" spans="1:8">
      <c r="A16" s="19">
        <v>13</v>
      </c>
      <c r="B16" s="20" t="s">
        <v>22</v>
      </c>
      <c r="C16" s="20">
        <v>61</v>
      </c>
      <c r="D16" s="20">
        <v>5335.6</v>
      </c>
      <c r="E16" s="20">
        <v>118</v>
      </c>
      <c r="F16" s="20">
        <v>49.38</v>
      </c>
      <c r="G16" s="20">
        <v>179</v>
      </c>
      <c r="H16" s="20">
        <v>5384.98</v>
      </c>
    </row>
    <row r="17" spans="1:8">
      <c r="A17" s="19">
        <v>14</v>
      </c>
      <c r="B17" s="20" t="s">
        <v>31</v>
      </c>
      <c r="C17" s="20">
        <v>62</v>
      </c>
      <c r="D17" s="20">
        <v>669.91</v>
      </c>
      <c r="E17" s="20">
        <v>64</v>
      </c>
      <c r="F17" s="20">
        <v>31.09</v>
      </c>
      <c r="G17" s="20">
        <v>126</v>
      </c>
      <c r="H17" s="20">
        <v>701</v>
      </c>
    </row>
    <row r="18" spans="1:8">
      <c r="A18" s="19">
        <v>15</v>
      </c>
      <c r="B18" s="20" t="s">
        <v>13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</row>
    <row r="19" spans="1:8">
      <c r="A19" s="19">
        <v>16</v>
      </c>
      <c r="B19" s="20" t="s">
        <v>25</v>
      </c>
      <c r="C19" s="20">
        <v>206</v>
      </c>
      <c r="D19" s="20">
        <v>122.59</v>
      </c>
      <c r="E19" s="20">
        <v>425</v>
      </c>
      <c r="F19" s="20">
        <v>114.43</v>
      </c>
      <c r="G19" s="20">
        <v>631</v>
      </c>
      <c r="H19" s="20">
        <v>237.02</v>
      </c>
    </row>
    <row r="20" spans="1:8">
      <c r="A20" s="19">
        <v>17</v>
      </c>
      <c r="B20" s="20" t="s">
        <v>27</v>
      </c>
      <c r="C20" s="20">
        <v>713</v>
      </c>
      <c r="D20" s="20">
        <v>1716</v>
      </c>
      <c r="E20" s="20">
        <v>54346</v>
      </c>
      <c r="F20" s="20">
        <v>35267</v>
      </c>
      <c r="G20" s="20">
        <v>55059</v>
      </c>
      <c r="H20" s="20">
        <v>36983</v>
      </c>
    </row>
    <row r="21" spans="1:8">
      <c r="A21" s="19">
        <v>18</v>
      </c>
      <c r="B21" s="20" t="s">
        <v>30</v>
      </c>
      <c r="C21" s="20">
        <v>140</v>
      </c>
      <c r="D21" s="20">
        <v>95.53</v>
      </c>
      <c r="E21" s="20">
        <v>56</v>
      </c>
      <c r="F21" s="20">
        <v>20.78</v>
      </c>
      <c r="G21" s="20">
        <v>196</v>
      </c>
      <c r="H21" s="20">
        <v>116.31</v>
      </c>
    </row>
    <row r="22" spans="1:8">
      <c r="A22" s="21" t="s">
        <v>104</v>
      </c>
      <c r="B22" s="22" t="s">
        <v>58</v>
      </c>
      <c r="C22" s="22">
        <v>2305</v>
      </c>
      <c r="D22" s="22">
        <v>11317.59</v>
      </c>
      <c r="E22" s="22">
        <v>58117</v>
      </c>
      <c r="F22" s="22">
        <v>40130.76</v>
      </c>
      <c r="G22" s="22">
        <v>60422</v>
      </c>
      <c r="H22" s="22">
        <v>51448.35</v>
      </c>
    </row>
    <row r="23" spans="1:8">
      <c r="A23" s="19">
        <v>1</v>
      </c>
      <c r="B23" s="20" t="s">
        <v>36</v>
      </c>
      <c r="C23" s="20">
        <v>3</v>
      </c>
      <c r="D23" s="20">
        <v>8.0399999999999991</v>
      </c>
      <c r="E23" s="20">
        <v>2</v>
      </c>
      <c r="F23" s="20">
        <v>6.5</v>
      </c>
      <c r="G23" s="20">
        <v>5</v>
      </c>
      <c r="H23" s="20">
        <v>14.54</v>
      </c>
    </row>
    <row r="24" spans="1:8">
      <c r="A24" s="19">
        <v>2</v>
      </c>
      <c r="B24" s="20" t="s">
        <v>35</v>
      </c>
      <c r="C24" s="20">
        <v>940</v>
      </c>
      <c r="D24" s="20">
        <v>384.7</v>
      </c>
      <c r="E24" s="20">
        <v>0</v>
      </c>
      <c r="F24" s="20">
        <v>0</v>
      </c>
      <c r="G24" s="20">
        <v>940</v>
      </c>
      <c r="H24" s="20">
        <v>384.7</v>
      </c>
    </row>
    <row r="25" spans="1:8">
      <c r="A25" s="19">
        <v>3</v>
      </c>
      <c r="B25" s="20" t="s">
        <v>45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</row>
    <row r="26" spans="1:8">
      <c r="A26" s="19">
        <v>4</v>
      </c>
      <c r="B26" s="20" t="s">
        <v>21</v>
      </c>
      <c r="C26" s="20">
        <v>1</v>
      </c>
      <c r="D26" s="20">
        <v>0.5</v>
      </c>
      <c r="E26" s="20">
        <v>2</v>
      </c>
      <c r="F26" s="20">
        <v>1.36</v>
      </c>
      <c r="G26" s="20">
        <v>3</v>
      </c>
      <c r="H26" s="20">
        <v>1.86</v>
      </c>
    </row>
    <row r="27" spans="1:8">
      <c r="A27" s="19">
        <v>5</v>
      </c>
      <c r="B27" s="20" t="s">
        <v>37</v>
      </c>
      <c r="C27" s="20">
        <v>1255</v>
      </c>
      <c r="D27" s="20">
        <v>371.28</v>
      </c>
      <c r="E27" s="20">
        <v>3</v>
      </c>
      <c r="F27" s="20">
        <v>16.079999999999998</v>
      </c>
      <c r="G27" s="20">
        <v>1258</v>
      </c>
      <c r="H27" s="20">
        <v>387.36</v>
      </c>
    </row>
    <row r="28" spans="1:8">
      <c r="A28" s="19">
        <v>6</v>
      </c>
      <c r="B28" s="20" t="s">
        <v>43</v>
      </c>
      <c r="C28" s="20">
        <v>14</v>
      </c>
      <c r="D28" s="20">
        <v>17.28</v>
      </c>
      <c r="E28" s="20">
        <v>0</v>
      </c>
      <c r="F28" s="20">
        <v>0</v>
      </c>
      <c r="G28" s="20">
        <v>14</v>
      </c>
      <c r="H28" s="20">
        <v>17.28</v>
      </c>
    </row>
    <row r="29" spans="1:8">
      <c r="A29" s="19">
        <v>7</v>
      </c>
      <c r="B29" s="20" t="s">
        <v>40</v>
      </c>
      <c r="C29" s="20">
        <v>67</v>
      </c>
      <c r="D29" s="20">
        <v>77</v>
      </c>
      <c r="E29" s="20">
        <v>0</v>
      </c>
      <c r="F29" s="20">
        <v>0</v>
      </c>
      <c r="G29" s="20">
        <v>67</v>
      </c>
      <c r="H29" s="20">
        <v>77</v>
      </c>
    </row>
    <row r="30" spans="1:8">
      <c r="A30" s="19">
        <v>8</v>
      </c>
      <c r="B30" s="20" t="s">
        <v>41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</row>
    <row r="31" spans="1:8">
      <c r="A31" s="19">
        <v>9</v>
      </c>
      <c r="B31" s="30" t="s">
        <v>34</v>
      </c>
      <c r="C31" s="30">
        <v>0</v>
      </c>
      <c r="D31" s="30">
        <v>0</v>
      </c>
      <c r="E31" s="30">
        <v>140</v>
      </c>
      <c r="F31" s="30">
        <v>300.02</v>
      </c>
      <c r="G31" s="20">
        <v>140</v>
      </c>
      <c r="H31" s="20">
        <v>300.02</v>
      </c>
    </row>
    <row r="32" spans="1:8">
      <c r="A32" s="19">
        <v>10</v>
      </c>
      <c r="B32" s="30" t="s">
        <v>38</v>
      </c>
      <c r="C32" s="30">
        <v>134</v>
      </c>
      <c r="D32" s="30">
        <v>180.42</v>
      </c>
      <c r="E32" s="20">
        <v>4</v>
      </c>
      <c r="F32" s="20">
        <v>37.32</v>
      </c>
      <c r="G32" s="20">
        <v>138</v>
      </c>
      <c r="H32" s="20">
        <v>217.74</v>
      </c>
    </row>
    <row r="33" spans="1:8">
      <c r="A33" s="19">
        <v>11</v>
      </c>
      <c r="B33" s="20" t="s">
        <v>44</v>
      </c>
      <c r="C33" s="20">
        <v>587</v>
      </c>
      <c r="D33" s="20">
        <v>145.78</v>
      </c>
      <c r="E33" s="20">
        <v>0</v>
      </c>
      <c r="F33" s="20">
        <v>0</v>
      </c>
      <c r="G33" s="20">
        <v>587</v>
      </c>
      <c r="H33" s="20">
        <v>145.78</v>
      </c>
    </row>
    <row r="34" spans="1:8">
      <c r="A34" s="19">
        <v>12</v>
      </c>
      <c r="B34" s="20" t="s">
        <v>39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</row>
    <row r="35" spans="1:8">
      <c r="A35" s="19">
        <v>13</v>
      </c>
      <c r="B35" s="20" t="s">
        <v>42</v>
      </c>
      <c r="C35" s="20">
        <v>605</v>
      </c>
      <c r="D35" s="20">
        <v>158.13</v>
      </c>
      <c r="E35" s="20">
        <v>383</v>
      </c>
      <c r="F35" s="20">
        <v>86.97</v>
      </c>
      <c r="G35" s="20">
        <v>988</v>
      </c>
      <c r="H35" s="20">
        <v>245.1</v>
      </c>
    </row>
    <row r="36" spans="1:8">
      <c r="A36" s="21" t="s">
        <v>105</v>
      </c>
      <c r="B36" s="22" t="s">
        <v>58</v>
      </c>
      <c r="C36" s="22">
        <f>SUM(C23:C35)</f>
        <v>3606</v>
      </c>
      <c r="D36" s="22">
        <f>SUM(D23:D35)</f>
        <v>1343.13</v>
      </c>
      <c r="E36" s="22">
        <f>SUM(E23:E35)</f>
        <v>534</v>
      </c>
      <c r="F36" s="22">
        <f>SUM(F23:F35)</f>
        <v>448.25</v>
      </c>
      <c r="G36" s="22">
        <v>4140</v>
      </c>
      <c r="H36" s="22">
        <v>1791.38</v>
      </c>
    </row>
    <row r="37" spans="1:8">
      <c r="A37" s="19">
        <v>1</v>
      </c>
      <c r="B37" s="20" t="s">
        <v>47</v>
      </c>
      <c r="C37" s="20">
        <v>4612</v>
      </c>
      <c r="D37" s="20">
        <v>1889.69</v>
      </c>
      <c r="E37" s="20">
        <v>21158</v>
      </c>
      <c r="F37" s="20">
        <v>11062.94</v>
      </c>
      <c r="G37" s="20">
        <v>25770</v>
      </c>
      <c r="H37" s="20">
        <v>12952.63</v>
      </c>
    </row>
    <row r="38" spans="1:8">
      <c r="A38" s="21" t="s">
        <v>106</v>
      </c>
      <c r="B38" s="22" t="s">
        <v>58</v>
      </c>
      <c r="C38" s="22">
        <v>4612</v>
      </c>
      <c r="D38" s="22">
        <v>1889.69</v>
      </c>
      <c r="E38" s="22">
        <v>21158</v>
      </c>
      <c r="F38" s="22">
        <v>11062.94</v>
      </c>
      <c r="G38" s="22">
        <v>25770</v>
      </c>
      <c r="H38" s="22">
        <v>12952.63</v>
      </c>
    </row>
    <row r="39" spans="1:8">
      <c r="A39" s="19">
        <v>1</v>
      </c>
      <c r="B39" s="20" t="s">
        <v>52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</row>
    <row r="40" spans="1:8">
      <c r="A40" s="19">
        <v>2</v>
      </c>
      <c r="B40" s="20" t="s">
        <v>51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</row>
    <row r="41" spans="1:8">
      <c r="A41" s="19">
        <v>3</v>
      </c>
      <c r="B41" s="20" t="s">
        <v>50</v>
      </c>
      <c r="C41" s="20">
        <v>19845</v>
      </c>
      <c r="D41" s="20">
        <v>15987.77</v>
      </c>
      <c r="E41" s="20">
        <v>7730</v>
      </c>
      <c r="F41" s="20">
        <v>115352.08</v>
      </c>
      <c r="G41" s="20">
        <v>27575</v>
      </c>
      <c r="H41" s="20">
        <v>131339.85</v>
      </c>
    </row>
    <row r="42" spans="1:8">
      <c r="A42" s="31">
        <v>4</v>
      </c>
      <c r="B42" s="32" t="s">
        <v>49</v>
      </c>
      <c r="C42" s="32">
        <v>0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</row>
    <row r="43" spans="1:8">
      <c r="A43" s="28" t="s">
        <v>140</v>
      </c>
      <c r="B43" s="5" t="s">
        <v>58</v>
      </c>
      <c r="C43" s="5">
        <f t="shared" ref="C43:H43" si="0">SUM(C39:C42)</f>
        <v>19845</v>
      </c>
      <c r="D43" s="5">
        <f t="shared" si="0"/>
        <v>15987.77</v>
      </c>
      <c r="E43" s="5">
        <f t="shared" si="0"/>
        <v>7730</v>
      </c>
      <c r="F43" s="5">
        <f t="shared" si="0"/>
        <v>115352.08</v>
      </c>
      <c r="G43" s="5">
        <f t="shared" si="0"/>
        <v>27575</v>
      </c>
      <c r="H43" s="5">
        <f t="shared" si="0"/>
        <v>131339.85</v>
      </c>
    </row>
    <row r="44" spans="1:8">
      <c r="A44" s="33" t="s">
        <v>110</v>
      </c>
      <c r="B44" s="34" t="s">
        <v>58</v>
      </c>
      <c r="C44" s="34">
        <f>C22+C36+C38+C41</f>
        <v>30368</v>
      </c>
      <c r="D44" s="34">
        <f t="shared" ref="D44:F44" si="1">D22+D36+D38+D41</f>
        <v>30538.18</v>
      </c>
      <c r="E44" s="34">
        <f t="shared" si="1"/>
        <v>87539</v>
      </c>
      <c r="F44" s="34">
        <f t="shared" si="1"/>
        <v>166994.03</v>
      </c>
      <c r="G44" s="34">
        <v>117907</v>
      </c>
      <c r="H44" s="34">
        <v>197532.21</v>
      </c>
    </row>
    <row r="45" spans="1:8">
      <c r="A45" s="23"/>
    </row>
  </sheetData>
  <mergeCells count="2">
    <mergeCell ref="A1:H1"/>
    <mergeCell ref="A2:H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M25" sqref="M25"/>
    </sheetView>
  </sheetViews>
  <sheetFormatPr defaultRowHeight="15"/>
  <cols>
    <col min="1" max="1" width="10.85546875" customWidth="1"/>
    <col min="2" max="2" width="13.7109375"/>
    <col min="3" max="3" width="11.85546875" customWidth="1"/>
    <col min="4" max="8" width="13.7109375"/>
  </cols>
  <sheetData>
    <row r="1" spans="1:8">
      <c r="A1" s="209" t="s">
        <v>141</v>
      </c>
      <c r="B1" s="210"/>
      <c r="C1" s="210"/>
      <c r="D1" s="210"/>
      <c r="E1" s="210"/>
      <c r="F1" s="210"/>
      <c r="G1" s="210"/>
      <c r="H1" s="210"/>
    </row>
    <row r="2" spans="1:8">
      <c r="A2" s="232" t="s">
        <v>142</v>
      </c>
      <c r="B2" s="210"/>
      <c r="C2" s="210"/>
      <c r="D2" s="210"/>
      <c r="E2" s="210"/>
      <c r="F2" s="210"/>
      <c r="G2" s="210"/>
      <c r="H2" s="210"/>
    </row>
    <row r="3" spans="1:8" ht="45">
      <c r="A3" s="24" t="s">
        <v>94</v>
      </c>
      <c r="B3" s="24" t="s">
        <v>2</v>
      </c>
      <c r="C3" s="24" t="s">
        <v>143</v>
      </c>
      <c r="D3" s="24" t="s">
        <v>144</v>
      </c>
      <c r="E3" s="24" t="s">
        <v>145</v>
      </c>
      <c r="F3" s="24" t="s">
        <v>146</v>
      </c>
      <c r="G3" s="35" t="s">
        <v>147</v>
      </c>
      <c r="H3" s="36" t="s">
        <v>58</v>
      </c>
    </row>
    <row r="4" spans="1:8">
      <c r="A4" s="19">
        <v>1</v>
      </c>
      <c r="B4" s="37" t="s">
        <v>12</v>
      </c>
      <c r="C4" s="38">
        <v>215.33074649999998</v>
      </c>
      <c r="D4" s="39">
        <v>311</v>
      </c>
      <c r="E4" s="39">
        <v>134</v>
      </c>
      <c r="F4" s="39">
        <f>C4+D4+E4</f>
        <v>660.33074650000003</v>
      </c>
      <c r="G4" s="40">
        <v>1814</v>
      </c>
      <c r="H4" s="41">
        <f>F4+G4</f>
        <v>2474.3307464999998</v>
      </c>
    </row>
    <row r="5" spans="1:8">
      <c r="A5" s="19">
        <v>2</v>
      </c>
      <c r="B5" s="37" t="s">
        <v>13</v>
      </c>
      <c r="C5" s="38">
        <v>77.584019999999995</v>
      </c>
      <c r="D5" s="39">
        <v>166</v>
      </c>
      <c r="E5" s="39">
        <v>59</v>
      </c>
      <c r="F5" s="39">
        <f t="shared" ref="F5:F24" si="0">C5+D5+E5</f>
        <v>302.58402000000001</v>
      </c>
      <c r="G5" s="40">
        <v>546</v>
      </c>
      <c r="H5" s="41">
        <f t="shared" ref="H5:H24" si="1">F5+G5</f>
        <v>848.58402000000001</v>
      </c>
    </row>
    <row r="6" spans="1:8">
      <c r="A6" s="19">
        <v>3</v>
      </c>
      <c r="B6" s="37" t="s">
        <v>14</v>
      </c>
      <c r="C6" s="38">
        <v>684.80546099999992</v>
      </c>
      <c r="D6" s="39">
        <v>647</v>
      </c>
      <c r="E6" s="39">
        <v>332</v>
      </c>
      <c r="F6" s="39">
        <f t="shared" si="0"/>
        <v>1663.8054609999999</v>
      </c>
      <c r="G6" s="40">
        <v>4563</v>
      </c>
      <c r="H6" s="41">
        <f t="shared" si="1"/>
        <v>6226.8054609999999</v>
      </c>
    </row>
    <row r="7" spans="1:8">
      <c r="A7" s="19">
        <v>4</v>
      </c>
      <c r="B7" s="37" t="s">
        <v>15</v>
      </c>
      <c r="C7" s="38">
        <v>442.93671749999999</v>
      </c>
      <c r="D7" s="39">
        <v>697</v>
      </c>
      <c r="E7" s="39">
        <v>322</v>
      </c>
      <c r="F7" s="39">
        <f t="shared" si="0"/>
        <v>1461.9367175</v>
      </c>
      <c r="G7" s="40">
        <v>3959</v>
      </c>
      <c r="H7" s="41">
        <f t="shared" si="1"/>
        <v>5420.9367174999998</v>
      </c>
    </row>
    <row r="8" spans="1:8">
      <c r="A8" s="19">
        <v>5</v>
      </c>
      <c r="B8" s="37" t="s">
        <v>16</v>
      </c>
      <c r="C8" s="38">
        <v>77.584019999999995</v>
      </c>
      <c r="D8" s="39">
        <v>166</v>
      </c>
      <c r="E8" s="39">
        <v>59</v>
      </c>
      <c r="F8" s="39">
        <f t="shared" si="0"/>
        <v>302.58402000000001</v>
      </c>
      <c r="G8" s="40">
        <v>546</v>
      </c>
      <c r="H8" s="41">
        <f t="shared" si="1"/>
        <v>848.58402000000001</v>
      </c>
    </row>
    <row r="9" spans="1:8">
      <c r="A9" s="19">
        <v>6</v>
      </c>
      <c r="B9" s="37" t="s">
        <v>17</v>
      </c>
      <c r="C9" s="38">
        <v>2648.6665759999996</v>
      </c>
      <c r="D9" s="39">
        <v>1368</v>
      </c>
      <c r="E9" s="39">
        <v>615</v>
      </c>
      <c r="F9" s="39">
        <f t="shared" si="0"/>
        <v>4631.6665759999996</v>
      </c>
      <c r="G9" s="40">
        <v>6439</v>
      </c>
      <c r="H9" s="41">
        <f t="shared" si="1"/>
        <v>11070.666576</v>
      </c>
    </row>
    <row r="10" spans="1:8">
      <c r="A10" s="19">
        <v>7</v>
      </c>
      <c r="B10" s="37" t="s">
        <v>19</v>
      </c>
      <c r="C10" s="38">
        <v>3057.3059669999998</v>
      </c>
      <c r="D10" s="39">
        <v>1408</v>
      </c>
      <c r="E10" s="39">
        <v>535</v>
      </c>
      <c r="F10" s="39">
        <f t="shared" si="0"/>
        <v>5000.3059670000002</v>
      </c>
      <c r="G10" s="40">
        <v>6357</v>
      </c>
      <c r="H10" s="41">
        <f t="shared" si="1"/>
        <v>11357.305967</v>
      </c>
    </row>
    <row r="11" spans="1:8">
      <c r="A11" s="19">
        <v>8</v>
      </c>
      <c r="B11" s="37" t="s">
        <v>20</v>
      </c>
      <c r="C11" s="38">
        <v>77.584019999999995</v>
      </c>
      <c r="D11" s="39">
        <v>166</v>
      </c>
      <c r="E11" s="39">
        <v>59</v>
      </c>
      <c r="F11" s="39">
        <f t="shared" si="0"/>
        <v>302.58402000000001</v>
      </c>
      <c r="G11" s="40">
        <v>546</v>
      </c>
      <c r="H11" s="41">
        <f t="shared" si="1"/>
        <v>848.58402000000001</v>
      </c>
    </row>
    <row r="12" spans="1:8">
      <c r="A12" s="19">
        <v>9</v>
      </c>
      <c r="B12" s="37" t="s">
        <v>21</v>
      </c>
      <c r="C12" s="38">
        <v>301.34588100000002</v>
      </c>
      <c r="D12" s="39">
        <v>339.99726407399999</v>
      </c>
      <c r="E12" s="39">
        <v>144</v>
      </c>
      <c r="F12" s="39">
        <f t="shared" si="0"/>
        <v>785.34314507399995</v>
      </c>
      <c r="G12" s="40">
        <v>2428</v>
      </c>
      <c r="H12" s="41">
        <f t="shared" si="1"/>
        <v>3213.3431450739999</v>
      </c>
    </row>
    <row r="13" spans="1:8">
      <c r="A13" s="19">
        <v>10</v>
      </c>
      <c r="B13" s="37" t="s">
        <v>22</v>
      </c>
      <c r="C13" s="38">
        <v>624.65123600000004</v>
      </c>
      <c r="D13" s="39">
        <v>514.35483539400002</v>
      </c>
      <c r="E13" s="39">
        <v>105</v>
      </c>
      <c r="F13" s="39">
        <f t="shared" si="0"/>
        <v>1244.0060713940002</v>
      </c>
      <c r="G13" s="40">
        <v>698</v>
      </c>
      <c r="H13" s="41">
        <f t="shared" si="1"/>
        <v>1942.0060713940002</v>
      </c>
    </row>
    <row r="14" spans="1:8">
      <c r="A14" s="19">
        <v>11</v>
      </c>
      <c r="B14" s="37" t="s">
        <v>23</v>
      </c>
      <c r="C14" s="38">
        <v>497.28062249999999</v>
      </c>
      <c r="D14" s="39">
        <v>688.0727139600001</v>
      </c>
      <c r="E14" s="39">
        <v>241</v>
      </c>
      <c r="F14" s="39">
        <f t="shared" si="0"/>
        <v>1426.35333646</v>
      </c>
      <c r="G14" s="40">
        <v>1138</v>
      </c>
      <c r="H14" s="41">
        <f t="shared" si="1"/>
        <v>2564.3533364599998</v>
      </c>
    </row>
    <row r="15" spans="1:8">
      <c r="A15" s="19">
        <v>12</v>
      </c>
      <c r="B15" s="37" t="s">
        <v>24</v>
      </c>
      <c r="C15" s="38">
        <v>77.584019999999995</v>
      </c>
      <c r="D15" s="39">
        <v>165.63969275400001</v>
      </c>
      <c r="E15" s="39">
        <v>59</v>
      </c>
      <c r="F15" s="39">
        <f t="shared" si="0"/>
        <v>302.22371275400002</v>
      </c>
      <c r="G15" s="40">
        <v>546</v>
      </c>
      <c r="H15" s="41">
        <f t="shared" si="1"/>
        <v>848.22371275399996</v>
      </c>
    </row>
    <row r="16" spans="1:8">
      <c r="A16" s="19">
        <v>13</v>
      </c>
      <c r="B16" s="37" t="s">
        <v>25</v>
      </c>
      <c r="C16" s="38">
        <v>2285.8580320000001</v>
      </c>
      <c r="D16" s="39">
        <v>1618.0727139600001</v>
      </c>
      <c r="E16" s="39">
        <v>690</v>
      </c>
      <c r="F16" s="39">
        <f t="shared" si="0"/>
        <v>4593.9307459600004</v>
      </c>
      <c r="G16" s="40">
        <v>6465</v>
      </c>
      <c r="H16" s="41">
        <f t="shared" si="1"/>
        <v>11058.93074596</v>
      </c>
    </row>
    <row r="17" spans="1:8">
      <c r="A17" s="19">
        <v>14</v>
      </c>
      <c r="B17" s="37" t="s">
        <v>26</v>
      </c>
      <c r="C17" s="38">
        <v>77.584019999999995</v>
      </c>
      <c r="D17" s="39">
        <v>165.63969275400001</v>
      </c>
      <c r="E17" s="39">
        <v>59</v>
      </c>
      <c r="F17" s="39">
        <f t="shared" si="0"/>
        <v>302.22371275400002</v>
      </c>
      <c r="G17" s="40">
        <v>546</v>
      </c>
      <c r="H17" s="41">
        <f t="shared" si="1"/>
        <v>848.22371275399996</v>
      </c>
    </row>
    <row r="18" spans="1:8" ht="15.75">
      <c r="A18" s="42">
        <v>15</v>
      </c>
      <c r="B18" s="43" t="s">
        <v>27</v>
      </c>
      <c r="C18" s="38">
        <v>36588.061166500003</v>
      </c>
      <c r="D18" s="44">
        <v>16084.152164749999</v>
      </c>
      <c r="E18" s="44">
        <v>3996</v>
      </c>
      <c r="F18" s="44">
        <f t="shared" si="0"/>
        <v>56668.213331250001</v>
      </c>
      <c r="G18" s="45">
        <v>45781</v>
      </c>
      <c r="H18" s="46">
        <f t="shared" si="1"/>
        <v>102449.21333125001</v>
      </c>
    </row>
    <row r="19" spans="1:8">
      <c r="A19" s="19">
        <v>16</v>
      </c>
      <c r="B19" s="37" t="s">
        <v>28</v>
      </c>
      <c r="C19" s="38">
        <v>1033.9904915</v>
      </c>
      <c r="D19" s="39">
        <v>848.71514264000007</v>
      </c>
      <c r="E19" s="39">
        <v>239</v>
      </c>
      <c r="F19" s="39">
        <f t="shared" si="0"/>
        <v>2121.7056341400003</v>
      </c>
      <c r="G19" s="40">
        <v>2336</v>
      </c>
      <c r="H19" s="41">
        <f t="shared" si="1"/>
        <v>4457.7056341400003</v>
      </c>
    </row>
    <row r="20" spans="1:8">
      <c r="A20" s="19">
        <v>17</v>
      </c>
      <c r="B20" s="37" t="s">
        <v>29</v>
      </c>
      <c r="C20" s="38">
        <v>3975.2543445000001</v>
      </c>
      <c r="D20" s="39">
        <v>1948.0727139600001</v>
      </c>
      <c r="E20" s="39">
        <v>864</v>
      </c>
      <c r="F20" s="39">
        <f t="shared" si="0"/>
        <v>6787.3270584600004</v>
      </c>
      <c r="G20" s="40">
        <v>6341</v>
      </c>
      <c r="H20" s="41">
        <f t="shared" si="1"/>
        <v>13128.32705846</v>
      </c>
    </row>
    <row r="21" spans="1:8">
      <c r="A21" s="19">
        <v>18</v>
      </c>
      <c r="B21" s="37" t="s">
        <v>30</v>
      </c>
      <c r="C21" s="38">
        <v>2965.0525025000002</v>
      </c>
      <c r="D21" s="39">
        <v>1795.2413506500002</v>
      </c>
      <c r="E21" s="39">
        <v>619</v>
      </c>
      <c r="F21" s="39">
        <f t="shared" si="0"/>
        <v>5379.2938531500004</v>
      </c>
      <c r="G21" s="40">
        <v>4388</v>
      </c>
      <c r="H21" s="41">
        <f t="shared" si="1"/>
        <v>9767.2938531500004</v>
      </c>
    </row>
    <row r="22" spans="1:8">
      <c r="A22" s="19"/>
      <c r="B22" s="37" t="s">
        <v>31</v>
      </c>
      <c r="C22" s="38">
        <v>1761.0677205000002</v>
      </c>
      <c r="D22" s="39">
        <v>1046.1454279200002</v>
      </c>
      <c r="E22" s="39">
        <v>378</v>
      </c>
      <c r="F22" s="39">
        <f t="shared" si="0"/>
        <v>3185.2131484200004</v>
      </c>
      <c r="G22" s="40">
        <v>2338</v>
      </c>
      <c r="H22" s="41">
        <f t="shared" si="1"/>
        <v>5523.2131484199999</v>
      </c>
    </row>
    <row r="23" spans="1:8">
      <c r="A23" s="19">
        <v>19</v>
      </c>
      <c r="B23" s="37" t="s">
        <v>32</v>
      </c>
      <c r="C23" s="38">
        <v>471.07720799999998</v>
      </c>
      <c r="D23" s="39">
        <v>500</v>
      </c>
      <c r="E23" s="39">
        <v>233</v>
      </c>
      <c r="F23" s="39">
        <f t="shared" si="0"/>
        <v>1204.0772079999999</v>
      </c>
      <c r="G23" s="40">
        <v>2198</v>
      </c>
      <c r="H23" s="41">
        <f t="shared" si="1"/>
        <v>3402.0772079999997</v>
      </c>
    </row>
    <row r="24" spans="1:8">
      <c r="A24" s="19">
        <v>20</v>
      </c>
      <c r="B24" s="37" t="s">
        <v>18</v>
      </c>
      <c r="C24" s="38">
        <v>624.65123600000004</v>
      </c>
      <c r="D24" s="47">
        <v>514.35483539400002</v>
      </c>
      <c r="E24" s="39">
        <v>105</v>
      </c>
      <c r="F24" s="39">
        <f t="shared" si="0"/>
        <v>1244.0060713940002</v>
      </c>
      <c r="G24" s="40">
        <v>698</v>
      </c>
      <c r="H24" s="41">
        <f t="shared" si="1"/>
        <v>1942.0060713940002</v>
      </c>
    </row>
    <row r="25" spans="1:8" ht="30">
      <c r="A25" s="21"/>
      <c r="B25" s="48" t="s">
        <v>148</v>
      </c>
      <c r="C25" s="49">
        <f>SUM(C4:C24)</f>
        <v>58565.256009000012</v>
      </c>
      <c r="D25" s="49">
        <f>SUM(D4:D24)</f>
        <v>31157.458548210001</v>
      </c>
      <c r="E25" s="49">
        <f>SUM(E4:E24)</f>
        <v>9847</v>
      </c>
      <c r="F25" s="49">
        <f t="shared" ref="F25:H25" si="2">SUM(F4:F24)</f>
        <v>99569.714557210013</v>
      </c>
      <c r="G25" s="49">
        <f>SUM(G4:G24)</f>
        <v>100671</v>
      </c>
      <c r="H25" s="50">
        <f t="shared" si="2"/>
        <v>200240.71455721004</v>
      </c>
    </row>
    <row r="26" spans="1:8">
      <c r="A26" s="19">
        <v>1</v>
      </c>
      <c r="B26" s="37" t="s">
        <v>37</v>
      </c>
      <c r="C26" s="38">
        <v>5071.2941140000003</v>
      </c>
      <c r="D26" s="39">
        <v>3111.1549570599996</v>
      </c>
      <c r="E26" s="39">
        <v>980</v>
      </c>
      <c r="F26" s="39">
        <f>C26+D26+E26</f>
        <v>9162.4490710600003</v>
      </c>
      <c r="G26" s="40">
        <v>8088</v>
      </c>
      <c r="H26" s="41">
        <f>F26+G26</f>
        <v>17250.44907106</v>
      </c>
    </row>
    <row r="27" spans="1:8">
      <c r="A27" s="19">
        <v>2</v>
      </c>
      <c r="B27" s="37" t="s">
        <v>36</v>
      </c>
      <c r="C27" s="38">
        <v>143.53043700000001</v>
      </c>
      <c r="D27" s="39">
        <v>348.71514264000001</v>
      </c>
      <c r="E27" s="39">
        <v>199</v>
      </c>
      <c r="F27" s="39">
        <f t="shared" ref="F27:F36" si="3">C27+D27+E27</f>
        <v>691.24557963999996</v>
      </c>
      <c r="G27" s="40">
        <v>3308</v>
      </c>
      <c r="H27" s="41">
        <f t="shared" ref="H27:H36" si="4">F27+G27</f>
        <v>3999.24557964</v>
      </c>
    </row>
    <row r="28" spans="1:8">
      <c r="A28" s="19">
        <v>3</v>
      </c>
      <c r="B28" s="37" t="s">
        <v>38</v>
      </c>
      <c r="C28" s="38">
        <v>3425.1971265000002</v>
      </c>
      <c r="D28" s="47">
        <v>1585.8837793300002</v>
      </c>
      <c r="E28" s="39">
        <v>513</v>
      </c>
      <c r="F28" s="39">
        <f t="shared" si="3"/>
        <v>5524.0809058300001</v>
      </c>
      <c r="G28" s="40">
        <v>6104</v>
      </c>
      <c r="H28" s="41">
        <f t="shared" si="4"/>
        <v>11628.08090583</v>
      </c>
    </row>
    <row r="29" spans="1:8">
      <c r="A29" s="19">
        <v>4</v>
      </c>
      <c r="B29" s="37" t="s">
        <v>40</v>
      </c>
      <c r="C29" s="38">
        <v>472.75523849999996</v>
      </c>
      <c r="D29" s="39">
        <v>339.99726407399999</v>
      </c>
      <c r="E29" s="39">
        <v>133</v>
      </c>
      <c r="F29" s="39">
        <f t="shared" si="3"/>
        <v>945.75250257399989</v>
      </c>
      <c r="G29" s="40">
        <v>1054</v>
      </c>
      <c r="H29" s="41">
        <f t="shared" si="4"/>
        <v>1999.7525025739999</v>
      </c>
    </row>
    <row r="30" spans="1:8">
      <c r="A30" s="19">
        <v>5</v>
      </c>
      <c r="B30" s="37" t="s">
        <v>34</v>
      </c>
      <c r="C30" s="38">
        <v>1654</v>
      </c>
      <c r="D30" s="39">
        <v>3652.7151426400001</v>
      </c>
      <c r="E30" s="39">
        <v>1179</v>
      </c>
      <c r="F30" s="39">
        <f t="shared" si="3"/>
        <v>6485.7151426399996</v>
      </c>
      <c r="G30" s="40">
        <v>4004</v>
      </c>
      <c r="H30" s="41">
        <f t="shared" si="4"/>
        <v>10489.71514264</v>
      </c>
    </row>
    <row r="31" spans="1:8">
      <c r="A31" s="19">
        <v>6</v>
      </c>
      <c r="B31" s="37" t="s">
        <v>45</v>
      </c>
      <c r="C31" s="38">
        <v>77.584019999999995</v>
      </c>
      <c r="D31" s="39">
        <v>166</v>
      </c>
      <c r="E31" s="39">
        <v>59</v>
      </c>
      <c r="F31" s="39">
        <f t="shared" si="3"/>
        <v>302.58402000000001</v>
      </c>
      <c r="G31" s="40">
        <v>622</v>
      </c>
      <c r="H31" s="41">
        <f t="shared" si="4"/>
        <v>924.58402000000001</v>
      </c>
    </row>
    <row r="32" spans="1:8">
      <c r="A32" s="19">
        <v>7</v>
      </c>
      <c r="B32" s="37" t="s">
        <v>41</v>
      </c>
      <c r="C32" s="20">
        <v>78</v>
      </c>
      <c r="D32" s="39">
        <v>166</v>
      </c>
      <c r="E32" s="20">
        <v>59</v>
      </c>
      <c r="F32" s="39">
        <f t="shared" si="3"/>
        <v>303</v>
      </c>
      <c r="G32" s="40">
        <v>546</v>
      </c>
      <c r="H32" s="41">
        <f t="shared" si="4"/>
        <v>849</v>
      </c>
    </row>
    <row r="33" spans="1:8">
      <c r="A33" s="19">
        <v>8</v>
      </c>
      <c r="B33" s="37" t="s">
        <v>43</v>
      </c>
      <c r="C33" s="20">
        <v>78</v>
      </c>
      <c r="D33" s="39">
        <v>166</v>
      </c>
      <c r="E33" s="20">
        <v>59</v>
      </c>
      <c r="F33" s="39">
        <f t="shared" si="3"/>
        <v>303</v>
      </c>
      <c r="G33" s="40">
        <v>915</v>
      </c>
      <c r="H33" s="41">
        <f t="shared" si="4"/>
        <v>1218</v>
      </c>
    </row>
    <row r="34" spans="1:8">
      <c r="A34" s="19">
        <v>9</v>
      </c>
      <c r="B34" s="37" t="s">
        <v>35</v>
      </c>
      <c r="C34" s="38">
        <v>732</v>
      </c>
      <c r="D34" s="47">
        <v>1618</v>
      </c>
      <c r="E34" s="20">
        <v>554</v>
      </c>
      <c r="F34" s="39">
        <f t="shared" si="3"/>
        <v>2904</v>
      </c>
      <c r="G34" s="40">
        <v>546</v>
      </c>
      <c r="H34" s="41">
        <f t="shared" si="4"/>
        <v>3450</v>
      </c>
    </row>
    <row r="35" spans="1:8">
      <c r="A35" s="19">
        <v>10</v>
      </c>
      <c r="B35" s="37" t="s">
        <v>39</v>
      </c>
      <c r="C35" s="20">
        <v>78</v>
      </c>
      <c r="D35" s="39">
        <v>166</v>
      </c>
      <c r="E35" s="20">
        <v>59</v>
      </c>
      <c r="F35" s="39">
        <f t="shared" si="3"/>
        <v>303</v>
      </c>
      <c r="G35" s="40">
        <v>622</v>
      </c>
      <c r="H35" s="41">
        <f t="shared" si="4"/>
        <v>925</v>
      </c>
    </row>
    <row r="36" spans="1:8">
      <c r="A36" s="19"/>
      <c r="B36" s="51" t="s">
        <v>42</v>
      </c>
      <c r="C36" s="38">
        <v>2465.3242899999996</v>
      </c>
      <c r="D36" s="39">
        <v>1359.0727139600001</v>
      </c>
      <c r="E36" s="20">
        <v>602</v>
      </c>
      <c r="F36" s="39">
        <f t="shared" si="3"/>
        <v>4426.3970039599999</v>
      </c>
      <c r="G36" s="40">
        <v>1504</v>
      </c>
      <c r="H36" s="41">
        <f t="shared" si="4"/>
        <v>5930.3970039599999</v>
      </c>
    </row>
    <row r="37" spans="1:8" ht="30">
      <c r="A37" s="21"/>
      <c r="B37" s="48" t="s">
        <v>149</v>
      </c>
      <c r="C37" s="49">
        <f>SUM(C26:C36)</f>
        <v>14275.685226000001</v>
      </c>
      <c r="D37" s="49">
        <f>SUM(D26:D36)</f>
        <v>12679.538999704</v>
      </c>
      <c r="E37" s="49">
        <f>SUM(E26:E36)</f>
        <v>4396</v>
      </c>
      <c r="F37" s="49">
        <f>SUM(F26:F36)</f>
        <v>31351.224225703998</v>
      </c>
      <c r="G37" s="49">
        <f>SUM(G26:G36)</f>
        <v>27313</v>
      </c>
      <c r="H37" s="50">
        <f>SUM(H26:H35)</f>
        <v>52733.82722174401</v>
      </c>
    </row>
    <row r="38" spans="1:8">
      <c r="A38" s="19">
        <v>1</v>
      </c>
      <c r="B38" s="37" t="s">
        <v>47</v>
      </c>
      <c r="C38" s="38">
        <v>13885.287077500001</v>
      </c>
      <c r="D38" s="39">
        <v>17758</v>
      </c>
      <c r="E38" s="20">
        <v>6075</v>
      </c>
      <c r="F38" s="39">
        <f>C38+D38+E38</f>
        <v>37718.287077500005</v>
      </c>
      <c r="G38" s="52">
        <v>29733</v>
      </c>
      <c r="H38" s="41">
        <f>F38+G38</f>
        <v>67451.287077500005</v>
      </c>
    </row>
    <row r="39" spans="1:8" ht="30">
      <c r="A39" s="21"/>
      <c r="B39" s="48" t="s">
        <v>150</v>
      </c>
      <c r="C39" s="53">
        <v>13885.287077500001</v>
      </c>
      <c r="D39" s="39">
        <v>17758</v>
      </c>
      <c r="E39" s="49">
        <v>6075</v>
      </c>
      <c r="F39" s="49">
        <f t="shared" ref="F39" si="5">SUM(F38)</f>
        <v>37718.287077500005</v>
      </c>
      <c r="G39" s="49">
        <v>29733</v>
      </c>
      <c r="H39" s="50">
        <f>F39+G39</f>
        <v>67451.287077500005</v>
      </c>
    </row>
    <row r="40" spans="1:8">
      <c r="A40" s="19">
        <v>1</v>
      </c>
      <c r="B40" s="37" t="s">
        <v>50</v>
      </c>
      <c r="C40" s="38">
        <v>10554.0451335</v>
      </c>
      <c r="D40" s="39">
        <v>8500</v>
      </c>
      <c r="E40" s="39">
        <v>2986</v>
      </c>
      <c r="F40" s="39">
        <f>C40+D40+E40</f>
        <v>22040.0451335</v>
      </c>
      <c r="G40" s="40">
        <v>19890</v>
      </c>
      <c r="H40" s="41">
        <f>F40+G40</f>
        <v>41930.045133499996</v>
      </c>
    </row>
    <row r="41" spans="1:8">
      <c r="A41" s="19">
        <v>2</v>
      </c>
      <c r="B41" s="37" t="s">
        <v>49</v>
      </c>
      <c r="C41" s="38">
        <v>203.03379899999999</v>
      </c>
      <c r="D41" s="39">
        <v>349</v>
      </c>
      <c r="E41" s="39">
        <v>172</v>
      </c>
      <c r="F41" s="39">
        <f t="shared" ref="F41:F43" si="6">C41+D41+E41</f>
        <v>724.03379900000004</v>
      </c>
      <c r="G41" s="40">
        <v>181</v>
      </c>
      <c r="H41" s="41">
        <f t="shared" ref="H41:H43" si="7">F41+G41</f>
        <v>905.03379900000004</v>
      </c>
    </row>
    <row r="42" spans="1:8">
      <c r="A42" s="19">
        <v>3</v>
      </c>
      <c r="B42" s="37" t="s">
        <v>51</v>
      </c>
      <c r="C42" s="38">
        <v>616.792959</v>
      </c>
      <c r="D42" s="39">
        <v>654</v>
      </c>
      <c r="E42" s="39">
        <v>235</v>
      </c>
      <c r="F42" s="39">
        <f t="shared" si="6"/>
        <v>1505.7929589999999</v>
      </c>
      <c r="G42" s="40">
        <v>1092</v>
      </c>
      <c r="H42" s="41">
        <f t="shared" si="7"/>
        <v>2597.7929589999999</v>
      </c>
    </row>
    <row r="43" spans="1:8">
      <c r="A43" s="19">
        <v>4</v>
      </c>
      <c r="B43" s="37" t="s">
        <v>52</v>
      </c>
      <c r="C43" s="38">
        <v>203.03379899999999</v>
      </c>
      <c r="D43" s="39">
        <v>349</v>
      </c>
      <c r="E43" s="39">
        <v>131</v>
      </c>
      <c r="F43" s="39">
        <f t="shared" si="6"/>
        <v>683.03379900000004</v>
      </c>
      <c r="G43" s="40">
        <v>147</v>
      </c>
      <c r="H43" s="41">
        <f t="shared" si="7"/>
        <v>830.03379900000004</v>
      </c>
    </row>
    <row r="44" spans="1:8" ht="45">
      <c r="A44" s="22"/>
      <c r="B44" s="48" t="s">
        <v>151</v>
      </c>
      <c r="C44" s="49">
        <f>SUM(C40:C43)</f>
        <v>11576.905690500002</v>
      </c>
      <c r="D44" s="49">
        <v>9851.197926599998</v>
      </c>
      <c r="E44" s="49">
        <f>SUM(E40:E43)</f>
        <v>3524</v>
      </c>
      <c r="F44" s="49">
        <f t="shared" ref="F44" si="8">SUM(F40:F43)</f>
        <v>24952.9056905</v>
      </c>
      <c r="G44" s="49">
        <f>SUM(G40:G43)</f>
        <v>21310</v>
      </c>
      <c r="H44" s="50">
        <f>SUM(H40:H43)</f>
        <v>46262.905690499989</v>
      </c>
    </row>
    <row r="45" spans="1:8" ht="30">
      <c r="A45" s="22"/>
      <c r="B45" s="48" t="s">
        <v>152</v>
      </c>
      <c r="C45" s="49">
        <f t="shared" ref="C45:H45" si="9">C25+C37+C39+C44</f>
        <v>98303.134003000014</v>
      </c>
      <c r="D45" s="49">
        <f t="shared" si="9"/>
        <v>71446.195474513996</v>
      </c>
      <c r="E45" s="49">
        <f t="shared" si="9"/>
        <v>23842</v>
      </c>
      <c r="F45" s="49">
        <f t="shared" si="9"/>
        <v>193592.13155091403</v>
      </c>
      <c r="G45" s="49">
        <f t="shared" si="9"/>
        <v>179027</v>
      </c>
      <c r="H45" s="50">
        <f t="shared" si="9"/>
        <v>366688.73454695405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"/>
  <sheetViews>
    <sheetView workbookViewId="0">
      <selection activeCell="J26" sqref="J26"/>
    </sheetView>
  </sheetViews>
  <sheetFormatPr defaultColWidth="10" defaultRowHeight="15"/>
  <cols>
    <col min="1" max="1" width="8.85546875" customWidth="1"/>
    <col min="7" max="7" width="11.42578125" customWidth="1"/>
    <col min="9" max="9" width="8.5703125" customWidth="1"/>
    <col min="10" max="10" width="13.85546875" customWidth="1"/>
  </cols>
  <sheetData>
    <row r="1" spans="1:21">
      <c r="A1" s="209" t="s">
        <v>153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</row>
    <row r="2" spans="1:21">
      <c r="A2" s="213" t="s">
        <v>154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</row>
    <row r="3" spans="1:21" ht="30">
      <c r="A3" s="24" t="s">
        <v>94</v>
      </c>
      <c r="B3" s="24" t="s">
        <v>2</v>
      </c>
      <c r="C3" s="24" t="s">
        <v>155</v>
      </c>
      <c r="D3" s="24" t="s">
        <v>156</v>
      </c>
      <c r="E3" s="24" t="s">
        <v>157</v>
      </c>
      <c r="F3" s="24" t="s">
        <v>158</v>
      </c>
      <c r="G3" s="24" t="s">
        <v>159</v>
      </c>
      <c r="H3" s="24" t="s">
        <v>160</v>
      </c>
      <c r="I3" s="24" t="s">
        <v>161</v>
      </c>
      <c r="J3" s="24" t="s">
        <v>162</v>
      </c>
      <c r="K3" s="24" t="s">
        <v>163</v>
      </c>
      <c r="L3" s="24" t="s">
        <v>164</v>
      </c>
      <c r="M3" s="24" t="s">
        <v>165</v>
      </c>
      <c r="N3" s="24" t="s">
        <v>166</v>
      </c>
      <c r="O3" s="24" t="s">
        <v>167</v>
      </c>
      <c r="P3" s="24" t="s">
        <v>168</v>
      </c>
      <c r="Q3" s="24" t="s">
        <v>169</v>
      </c>
      <c r="R3" s="24" t="s">
        <v>170</v>
      </c>
      <c r="S3" s="24" t="s">
        <v>171</v>
      </c>
      <c r="T3" s="24" t="s">
        <v>172</v>
      </c>
      <c r="U3" s="24" t="s">
        <v>173</v>
      </c>
    </row>
    <row r="4" spans="1:21">
      <c r="A4" s="19">
        <v>1</v>
      </c>
      <c r="B4" s="20" t="s">
        <v>12</v>
      </c>
      <c r="C4" s="20">
        <v>0</v>
      </c>
      <c r="D4" s="20">
        <v>0</v>
      </c>
      <c r="E4" s="20">
        <v>0</v>
      </c>
      <c r="F4" s="20">
        <v>0</v>
      </c>
      <c r="G4" s="20">
        <v>0</v>
      </c>
      <c r="H4" s="20">
        <v>0</v>
      </c>
      <c r="I4" s="20">
        <v>0</v>
      </c>
      <c r="J4" s="20">
        <v>0</v>
      </c>
      <c r="K4" s="20">
        <v>0</v>
      </c>
      <c r="L4" s="20">
        <v>0</v>
      </c>
      <c r="M4" s="20">
        <v>0</v>
      </c>
      <c r="N4" s="20">
        <v>182.95</v>
      </c>
      <c r="O4" s="20">
        <v>182.95</v>
      </c>
      <c r="P4" s="20">
        <v>0</v>
      </c>
      <c r="Q4" s="20">
        <v>0</v>
      </c>
      <c r="R4" s="20">
        <v>0</v>
      </c>
      <c r="S4" s="20">
        <v>0</v>
      </c>
      <c r="T4" s="20">
        <v>0</v>
      </c>
      <c r="U4" s="20">
        <v>0</v>
      </c>
    </row>
    <row r="5" spans="1:21">
      <c r="A5" s="19">
        <v>2</v>
      </c>
      <c r="B5" s="20" t="s">
        <v>13</v>
      </c>
      <c r="C5" s="20">
        <v>0</v>
      </c>
      <c r="D5" s="20">
        <v>0</v>
      </c>
      <c r="E5" s="20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6</v>
      </c>
      <c r="N5" s="20">
        <v>2</v>
      </c>
      <c r="O5" s="20">
        <v>8</v>
      </c>
      <c r="P5" s="20">
        <v>0</v>
      </c>
      <c r="Q5" s="20">
        <v>0</v>
      </c>
      <c r="R5" s="20">
        <v>0</v>
      </c>
      <c r="S5" s="20">
        <v>0</v>
      </c>
      <c r="T5" s="20">
        <v>0</v>
      </c>
      <c r="U5" s="20">
        <v>0</v>
      </c>
    </row>
    <row r="6" spans="1:21">
      <c r="A6" s="19">
        <v>3</v>
      </c>
      <c r="B6" s="20" t="s">
        <v>14</v>
      </c>
      <c r="C6" s="20">
        <v>3.2</v>
      </c>
      <c r="D6" s="20">
        <v>0</v>
      </c>
      <c r="E6" s="20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0.15</v>
      </c>
      <c r="L6" s="20">
        <v>3.35</v>
      </c>
      <c r="M6" s="20">
        <v>1.9</v>
      </c>
      <c r="N6" s="20">
        <v>11.8</v>
      </c>
      <c r="O6" s="20">
        <v>13.7</v>
      </c>
      <c r="P6" s="20">
        <v>0</v>
      </c>
      <c r="Q6" s="20">
        <v>0</v>
      </c>
      <c r="R6" s="20">
        <v>21.95</v>
      </c>
      <c r="S6" s="20">
        <v>0</v>
      </c>
      <c r="T6" s="20">
        <v>0</v>
      </c>
      <c r="U6" s="20">
        <v>21.95</v>
      </c>
    </row>
    <row r="7" spans="1:21">
      <c r="A7" s="19">
        <v>4</v>
      </c>
      <c r="B7" s="20" t="s">
        <v>15</v>
      </c>
      <c r="C7" s="20">
        <v>125.74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206.96</v>
      </c>
      <c r="L7" s="20">
        <v>332.7</v>
      </c>
      <c r="M7" s="20">
        <v>990.23</v>
      </c>
      <c r="N7" s="20">
        <v>2248.56</v>
      </c>
      <c r="O7" s="20">
        <v>3238.79</v>
      </c>
      <c r="P7" s="20">
        <v>0</v>
      </c>
      <c r="Q7" s="20">
        <v>94.16</v>
      </c>
      <c r="R7" s="20">
        <v>111.26</v>
      </c>
      <c r="S7" s="20">
        <v>0</v>
      </c>
      <c r="T7" s="20">
        <v>7.22</v>
      </c>
      <c r="U7" s="20">
        <v>212.64</v>
      </c>
    </row>
    <row r="8" spans="1:21">
      <c r="A8" s="19">
        <v>5</v>
      </c>
      <c r="B8" s="20" t="s">
        <v>16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0.35</v>
      </c>
      <c r="N8" s="20">
        <v>0</v>
      </c>
      <c r="O8" s="20">
        <v>0.35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</row>
    <row r="9" spans="1:21">
      <c r="A9" s="19">
        <v>6</v>
      </c>
      <c r="B9" s="20" t="s">
        <v>17</v>
      </c>
      <c r="C9" s="20">
        <v>21.11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0.15</v>
      </c>
      <c r="K9" s="20">
        <v>0</v>
      </c>
      <c r="L9" s="20">
        <v>21.26</v>
      </c>
      <c r="M9" s="20">
        <v>157.32</v>
      </c>
      <c r="N9" s="20">
        <v>43.03</v>
      </c>
      <c r="O9" s="20">
        <v>200.35</v>
      </c>
      <c r="P9" s="20">
        <v>0</v>
      </c>
      <c r="Q9" s="20">
        <v>52.51</v>
      </c>
      <c r="R9" s="20">
        <v>94.25</v>
      </c>
      <c r="S9" s="20">
        <v>0</v>
      </c>
      <c r="T9" s="20">
        <v>23.37</v>
      </c>
      <c r="U9" s="20">
        <v>170.13</v>
      </c>
    </row>
    <row r="10" spans="1:21">
      <c r="A10" s="19">
        <v>7</v>
      </c>
      <c r="B10" s="20" t="s">
        <v>19</v>
      </c>
      <c r="C10" s="20">
        <v>7.35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7.35</v>
      </c>
      <c r="M10" s="20">
        <v>831.28</v>
      </c>
      <c r="N10" s="20">
        <v>0</v>
      </c>
      <c r="O10" s="20">
        <v>831.28</v>
      </c>
      <c r="P10" s="20">
        <v>0</v>
      </c>
      <c r="Q10" s="20">
        <v>395.65</v>
      </c>
      <c r="R10" s="20">
        <v>179.49</v>
      </c>
      <c r="S10" s="20">
        <v>0</v>
      </c>
      <c r="T10" s="20">
        <v>0</v>
      </c>
      <c r="U10" s="20">
        <v>575.14</v>
      </c>
    </row>
    <row r="11" spans="1:21">
      <c r="A11" s="19">
        <v>8</v>
      </c>
      <c r="B11" s="20" t="s">
        <v>22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22.6</v>
      </c>
      <c r="S11" s="20">
        <v>0</v>
      </c>
      <c r="T11" s="20">
        <v>0</v>
      </c>
      <c r="U11" s="20">
        <v>22.6</v>
      </c>
    </row>
    <row r="12" spans="1:21">
      <c r="A12" s="19">
        <v>9</v>
      </c>
      <c r="B12" s="20" t="s">
        <v>23</v>
      </c>
      <c r="C12" s="20">
        <v>1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1</v>
      </c>
      <c r="M12" s="20">
        <v>175.09</v>
      </c>
      <c r="N12" s="20">
        <v>0</v>
      </c>
      <c r="O12" s="20">
        <v>175.09</v>
      </c>
      <c r="P12" s="20">
        <v>0</v>
      </c>
      <c r="Q12" s="20">
        <v>5</v>
      </c>
      <c r="R12" s="20">
        <v>5</v>
      </c>
      <c r="S12" s="20">
        <v>0</v>
      </c>
      <c r="T12" s="20">
        <v>0</v>
      </c>
      <c r="U12" s="20">
        <v>10</v>
      </c>
    </row>
    <row r="13" spans="1:21">
      <c r="A13" s="19">
        <v>10</v>
      </c>
      <c r="B13" s="20" t="s">
        <v>24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15.79</v>
      </c>
      <c r="O13" s="20">
        <v>15.79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</row>
    <row r="14" spans="1:21">
      <c r="A14" s="19">
        <v>11</v>
      </c>
      <c r="B14" s="20" t="s">
        <v>25</v>
      </c>
      <c r="C14" s="20">
        <v>19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19</v>
      </c>
      <c r="M14" s="20">
        <v>59.6</v>
      </c>
      <c r="N14" s="20">
        <v>58.54</v>
      </c>
      <c r="O14" s="20">
        <v>118.14</v>
      </c>
      <c r="P14" s="20">
        <v>0</v>
      </c>
      <c r="Q14" s="20">
        <v>20.309999999999999</v>
      </c>
      <c r="R14" s="20">
        <v>13</v>
      </c>
      <c r="S14" s="20">
        <v>0</v>
      </c>
      <c r="T14" s="20">
        <v>0</v>
      </c>
      <c r="U14" s="20">
        <v>33.31</v>
      </c>
    </row>
    <row r="15" spans="1:21">
      <c r="A15" s="19">
        <v>12</v>
      </c>
      <c r="B15" s="20" t="s">
        <v>26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6.41</v>
      </c>
      <c r="O15" s="20">
        <v>6.41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</row>
    <row r="16" spans="1:21">
      <c r="A16" s="19">
        <v>13</v>
      </c>
      <c r="B16" s="20" t="s">
        <v>27</v>
      </c>
      <c r="C16" s="20">
        <v>254.58</v>
      </c>
      <c r="D16" s="20">
        <v>0</v>
      </c>
      <c r="E16" s="20">
        <v>9.5</v>
      </c>
      <c r="F16" s="20">
        <v>0</v>
      </c>
      <c r="G16" s="20">
        <v>29.66</v>
      </c>
      <c r="H16" s="20">
        <v>0</v>
      </c>
      <c r="I16" s="20">
        <v>0</v>
      </c>
      <c r="J16" s="20">
        <v>3</v>
      </c>
      <c r="K16" s="20">
        <v>0</v>
      </c>
      <c r="L16" s="20">
        <v>296.74</v>
      </c>
      <c r="M16" s="20">
        <v>5123.7700000000004</v>
      </c>
      <c r="N16" s="20">
        <v>3415.83</v>
      </c>
      <c r="O16" s="20">
        <v>8539.6</v>
      </c>
      <c r="P16" s="20">
        <v>0</v>
      </c>
      <c r="Q16" s="20">
        <v>87.14</v>
      </c>
      <c r="R16" s="20">
        <v>223.99</v>
      </c>
      <c r="S16" s="20">
        <v>0</v>
      </c>
      <c r="T16" s="20">
        <v>0</v>
      </c>
      <c r="U16" s="20">
        <v>311.13</v>
      </c>
    </row>
    <row r="17" spans="1:21">
      <c r="A17" s="19">
        <v>14</v>
      </c>
      <c r="B17" s="20" t="s">
        <v>28</v>
      </c>
      <c r="C17" s="20">
        <v>4.63</v>
      </c>
      <c r="D17" s="20">
        <v>0.15</v>
      </c>
      <c r="E17" s="20">
        <v>0.87</v>
      </c>
      <c r="F17" s="20">
        <v>0.35</v>
      </c>
      <c r="G17" s="20">
        <v>0.63</v>
      </c>
      <c r="H17" s="20">
        <v>0</v>
      </c>
      <c r="I17" s="20">
        <v>0</v>
      </c>
      <c r="J17" s="20">
        <v>0</v>
      </c>
      <c r="K17" s="20">
        <v>0</v>
      </c>
      <c r="L17" s="20">
        <v>6.63</v>
      </c>
      <c r="M17" s="20">
        <v>60.94</v>
      </c>
      <c r="N17" s="20">
        <v>551.16999999999996</v>
      </c>
      <c r="O17" s="20">
        <v>612.11</v>
      </c>
      <c r="P17" s="20">
        <v>0</v>
      </c>
      <c r="Q17" s="20">
        <v>0.45</v>
      </c>
      <c r="R17" s="20">
        <v>0</v>
      </c>
      <c r="S17" s="20">
        <v>0</v>
      </c>
      <c r="T17" s="20">
        <v>0</v>
      </c>
      <c r="U17" s="20">
        <v>0.45</v>
      </c>
    </row>
    <row r="18" spans="1:21">
      <c r="A18" s="19">
        <v>15</v>
      </c>
      <c r="B18" s="20" t="s">
        <v>29</v>
      </c>
      <c r="C18" s="20">
        <v>40.33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6.75</v>
      </c>
      <c r="K18" s="20">
        <v>28.46</v>
      </c>
      <c r="L18" s="20">
        <v>75.540000000000006</v>
      </c>
      <c r="M18" s="20">
        <v>60.16</v>
      </c>
      <c r="N18" s="20">
        <v>52.25</v>
      </c>
      <c r="O18" s="20">
        <v>112.41</v>
      </c>
      <c r="P18" s="20">
        <v>0</v>
      </c>
      <c r="Q18" s="20">
        <v>0</v>
      </c>
      <c r="R18" s="20">
        <v>40.98</v>
      </c>
      <c r="S18" s="20">
        <v>0</v>
      </c>
      <c r="T18" s="20">
        <v>0</v>
      </c>
      <c r="U18" s="20">
        <v>40.98</v>
      </c>
    </row>
    <row r="19" spans="1:21">
      <c r="A19" s="19">
        <v>16</v>
      </c>
      <c r="B19" s="20" t="s">
        <v>30</v>
      </c>
      <c r="C19" s="20">
        <v>0.01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16.97</v>
      </c>
      <c r="K19" s="20">
        <v>0</v>
      </c>
      <c r="L19" s="20">
        <v>16.98</v>
      </c>
      <c r="M19" s="20">
        <v>946.27</v>
      </c>
      <c r="N19" s="20">
        <v>2950.86</v>
      </c>
      <c r="O19" s="20">
        <v>3897.13</v>
      </c>
      <c r="P19" s="20">
        <v>0</v>
      </c>
      <c r="Q19" s="20">
        <v>1.66</v>
      </c>
      <c r="R19" s="20">
        <v>18.239999999999998</v>
      </c>
      <c r="S19" s="20">
        <v>0</v>
      </c>
      <c r="T19" s="20">
        <v>0</v>
      </c>
      <c r="U19" s="20">
        <v>19.899999999999999</v>
      </c>
    </row>
    <row r="20" spans="1:21">
      <c r="A20" s="19">
        <v>17</v>
      </c>
      <c r="B20" s="20" t="s">
        <v>31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5.56</v>
      </c>
      <c r="L20" s="20">
        <v>5.56</v>
      </c>
      <c r="M20" s="20">
        <v>22.57</v>
      </c>
      <c r="N20" s="20">
        <v>0.5</v>
      </c>
      <c r="O20" s="20">
        <v>23.07</v>
      </c>
      <c r="P20" s="20">
        <v>0</v>
      </c>
      <c r="Q20" s="20">
        <v>0.48</v>
      </c>
      <c r="R20" s="20">
        <v>0</v>
      </c>
      <c r="S20" s="20">
        <v>0</v>
      </c>
      <c r="T20" s="20">
        <v>0</v>
      </c>
      <c r="U20" s="20">
        <v>0.48</v>
      </c>
    </row>
    <row r="21" spans="1:21">
      <c r="A21" s="21" t="s">
        <v>104</v>
      </c>
      <c r="B21" s="22" t="s">
        <v>58</v>
      </c>
      <c r="C21" s="22">
        <v>476.95</v>
      </c>
      <c r="D21" s="22">
        <v>0.15</v>
      </c>
      <c r="E21" s="22">
        <v>10.37</v>
      </c>
      <c r="F21" s="22">
        <v>0.35</v>
      </c>
      <c r="G21" s="22">
        <v>30.29</v>
      </c>
      <c r="H21" s="22">
        <v>0</v>
      </c>
      <c r="I21" s="22">
        <v>0</v>
      </c>
      <c r="J21" s="22">
        <v>26.87</v>
      </c>
      <c r="K21" s="22">
        <v>241.13</v>
      </c>
      <c r="L21" s="22">
        <v>786.11</v>
      </c>
      <c r="M21" s="22">
        <v>8435.48</v>
      </c>
      <c r="N21" s="22">
        <v>9539.69</v>
      </c>
      <c r="O21" s="22">
        <v>17975.169999999998</v>
      </c>
      <c r="P21" s="22">
        <v>0</v>
      </c>
      <c r="Q21" s="22">
        <v>657.36</v>
      </c>
      <c r="R21" s="22">
        <v>730.76</v>
      </c>
      <c r="S21" s="22">
        <v>0</v>
      </c>
      <c r="T21" s="22">
        <v>30.59</v>
      </c>
      <c r="U21" s="22">
        <v>1418.71</v>
      </c>
    </row>
    <row r="22" spans="1:21">
      <c r="A22" s="19">
        <v>1</v>
      </c>
      <c r="B22" s="20" t="s">
        <v>34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</row>
    <row r="23" spans="1:21" ht="30">
      <c r="A23" s="19">
        <v>2</v>
      </c>
      <c r="B23" s="20" t="s">
        <v>35</v>
      </c>
      <c r="C23" s="20">
        <v>0</v>
      </c>
      <c r="D23" s="20">
        <v>2.8</v>
      </c>
      <c r="E23" s="20">
        <v>4.0999999999999996</v>
      </c>
      <c r="F23" s="20">
        <v>0</v>
      </c>
      <c r="G23" s="20">
        <v>66</v>
      </c>
      <c r="H23" s="20">
        <v>7.7</v>
      </c>
      <c r="I23" s="20">
        <v>0</v>
      </c>
      <c r="J23" s="20">
        <v>0</v>
      </c>
      <c r="K23" s="20">
        <v>0</v>
      </c>
      <c r="L23" s="20">
        <v>80.599999999999994</v>
      </c>
      <c r="M23" s="20">
        <v>2091.3000000000002</v>
      </c>
      <c r="N23" s="20">
        <v>14.15</v>
      </c>
      <c r="O23" s="20">
        <v>2105.4499999999998</v>
      </c>
      <c r="P23" s="20">
        <v>0</v>
      </c>
      <c r="Q23" s="20">
        <v>0</v>
      </c>
      <c r="R23" s="20">
        <v>0</v>
      </c>
      <c r="S23" s="20">
        <v>10.29</v>
      </c>
      <c r="T23" s="20">
        <v>0</v>
      </c>
      <c r="U23" s="20">
        <v>10.29</v>
      </c>
    </row>
    <row r="24" spans="1:21">
      <c r="A24" s="19">
        <v>3</v>
      </c>
      <c r="B24" s="20" t="s">
        <v>36</v>
      </c>
      <c r="C24" s="20">
        <v>6.5</v>
      </c>
      <c r="D24" s="20">
        <v>0</v>
      </c>
      <c r="E24" s="20">
        <v>8.0399999999999991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14.54</v>
      </c>
      <c r="M24" s="20">
        <v>100</v>
      </c>
      <c r="N24" s="20">
        <v>258.87</v>
      </c>
      <c r="O24" s="20">
        <v>358.87</v>
      </c>
      <c r="P24" s="20">
        <v>0</v>
      </c>
      <c r="Q24" s="20">
        <v>0</v>
      </c>
      <c r="R24" s="20">
        <v>17.43</v>
      </c>
      <c r="S24" s="20">
        <v>0</v>
      </c>
      <c r="T24" s="20">
        <v>0</v>
      </c>
      <c r="U24" s="20">
        <v>17.43</v>
      </c>
    </row>
    <row r="25" spans="1:21">
      <c r="A25" s="19">
        <v>4</v>
      </c>
      <c r="B25" s="20" t="s">
        <v>37</v>
      </c>
      <c r="C25" s="20">
        <v>12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113.77</v>
      </c>
      <c r="J25" s="20">
        <v>0</v>
      </c>
      <c r="K25" s="20">
        <v>0</v>
      </c>
      <c r="L25" s="20">
        <v>125.77</v>
      </c>
      <c r="M25" s="20">
        <v>362.4</v>
      </c>
      <c r="N25" s="20">
        <v>0</v>
      </c>
      <c r="O25" s="20">
        <v>362.4</v>
      </c>
      <c r="P25" s="20">
        <v>0</v>
      </c>
      <c r="Q25" s="20">
        <v>0</v>
      </c>
      <c r="R25" s="20">
        <v>3.44</v>
      </c>
      <c r="S25" s="20">
        <v>0</v>
      </c>
      <c r="T25" s="20">
        <v>0</v>
      </c>
      <c r="U25" s="20">
        <v>3.44</v>
      </c>
    </row>
    <row r="26" spans="1:21">
      <c r="A26" s="19">
        <v>5</v>
      </c>
      <c r="B26" s="20" t="s">
        <v>38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0.13</v>
      </c>
      <c r="S26" s="20">
        <v>0</v>
      </c>
      <c r="T26" s="20">
        <v>0</v>
      </c>
      <c r="U26" s="20">
        <v>0.13</v>
      </c>
    </row>
    <row r="27" spans="1:21">
      <c r="A27" s="19">
        <v>6</v>
      </c>
      <c r="B27" s="20" t="s">
        <v>21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10</v>
      </c>
      <c r="N27" s="20">
        <v>3</v>
      </c>
      <c r="O27" s="20">
        <v>13</v>
      </c>
      <c r="P27" s="20">
        <v>0</v>
      </c>
      <c r="Q27" s="20">
        <v>0</v>
      </c>
      <c r="R27" s="20">
        <v>143.66</v>
      </c>
      <c r="S27" s="20">
        <v>0</v>
      </c>
      <c r="T27" s="20">
        <v>0</v>
      </c>
      <c r="U27" s="20">
        <v>143.66</v>
      </c>
    </row>
    <row r="28" spans="1:21">
      <c r="A28" s="19">
        <v>7</v>
      </c>
      <c r="B28" s="20" t="s">
        <v>39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</row>
    <row r="29" spans="1:21">
      <c r="A29" s="19">
        <v>8</v>
      </c>
      <c r="B29" s="20" t="s">
        <v>40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51</v>
      </c>
      <c r="N29" s="20">
        <v>764</v>
      </c>
      <c r="O29" s="20">
        <v>815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</row>
    <row r="30" spans="1:21">
      <c r="A30" s="19">
        <v>9</v>
      </c>
      <c r="B30" s="20" t="s">
        <v>41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</row>
    <row r="31" spans="1:21">
      <c r="A31" s="19">
        <v>10</v>
      </c>
      <c r="B31" s="20" t="s">
        <v>43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6.89</v>
      </c>
      <c r="L31" s="20">
        <v>6.89</v>
      </c>
      <c r="M31" s="20">
        <v>0</v>
      </c>
      <c r="N31" s="20">
        <v>107.73</v>
      </c>
      <c r="O31" s="20">
        <v>107.73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</row>
    <row r="32" spans="1:21">
      <c r="A32" s="19">
        <v>11</v>
      </c>
      <c r="B32" s="20" t="s">
        <v>44</v>
      </c>
      <c r="C32" s="20">
        <v>0</v>
      </c>
      <c r="D32" s="20">
        <v>0</v>
      </c>
      <c r="E32" s="20">
        <v>0</v>
      </c>
      <c r="F32" s="20">
        <v>0</v>
      </c>
      <c r="G32" s="20">
        <v>6.23</v>
      </c>
      <c r="H32" s="20">
        <v>0</v>
      </c>
      <c r="I32" s="20">
        <v>37.08</v>
      </c>
      <c r="J32" s="20">
        <v>0</v>
      </c>
      <c r="K32" s="20">
        <v>0</v>
      </c>
      <c r="L32" s="20">
        <v>43.31</v>
      </c>
      <c r="M32" s="20">
        <v>138.38999999999999</v>
      </c>
      <c r="N32" s="20">
        <v>0</v>
      </c>
      <c r="O32" s="20">
        <v>138.38999999999999</v>
      </c>
      <c r="P32" s="20">
        <v>0</v>
      </c>
      <c r="Q32" s="20">
        <v>0</v>
      </c>
      <c r="R32" s="20">
        <v>20.89</v>
      </c>
      <c r="S32" s="20">
        <v>0</v>
      </c>
      <c r="T32" s="20">
        <v>0</v>
      </c>
      <c r="U32" s="20">
        <v>20.89</v>
      </c>
    </row>
    <row r="33" spans="1:21">
      <c r="A33" s="19">
        <v>12</v>
      </c>
      <c r="B33" s="20" t="s">
        <v>45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103.22</v>
      </c>
      <c r="N33" s="20">
        <v>0</v>
      </c>
      <c r="O33" s="20">
        <v>103.22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</row>
    <row r="34" spans="1:21">
      <c r="A34" s="21" t="s">
        <v>105</v>
      </c>
      <c r="B34" s="22" t="s">
        <v>58</v>
      </c>
      <c r="C34" s="22">
        <v>18.5</v>
      </c>
      <c r="D34" s="22">
        <v>2.8</v>
      </c>
      <c r="E34" s="22">
        <v>12.14</v>
      </c>
      <c r="F34" s="22">
        <v>0</v>
      </c>
      <c r="G34" s="22">
        <v>72.23</v>
      </c>
      <c r="H34" s="22">
        <v>7.7</v>
      </c>
      <c r="I34" s="22">
        <v>150.85</v>
      </c>
      <c r="J34" s="22">
        <v>0</v>
      </c>
      <c r="K34" s="22">
        <v>6.89</v>
      </c>
      <c r="L34" s="22">
        <v>271.11</v>
      </c>
      <c r="M34" s="22">
        <v>2856.31</v>
      </c>
      <c r="N34" s="22">
        <v>1147.75</v>
      </c>
      <c r="O34" s="22">
        <v>4004.06</v>
      </c>
      <c r="P34" s="22">
        <v>0</v>
      </c>
      <c r="Q34" s="22">
        <v>0</v>
      </c>
      <c r="R34" s="22">
        <v>185.55</v>
      </c>
      <c r="S34" s="22">
        <v>10.29</v>
      </c>
      <c r="T34" s="22">
        <v>0</v>
      </c>
      <c r="U34" s="22">
        <v>195.84</v>
      </c>
    </row>
    <row r="35" spans="1:21">
      <c r="A35" s="19">
        <v>1</v>
      </c>
      <c r="B35" s="20" t="s">
        <v>47</v>
      </c>
      <c r="C35" s="20">
        <v>1383.03</v>
      </c>
      <c r="D35" s="20">
        <v>0</v>
      </c>
      <c r="E35" s="20">
        <v>0</v>
      </c>
      <c r="F35" s="20">
        <v>11.47</v>
      </c>
      <c r="G35" s="20">
        <v>0</v>
      </c>
      <c r="H35" s="20">
        <v>0</v>
      </c>
      <c r="I35" s="20">
        <v>94.36</v>
      </c>
      <c r="J35" s="20">
        <v>0</v>
      </c>
      <c r="K35" s="20">
        <v>0</v>
      </c>
      <c r="L35" s="20">
        <v>1488.86</v>
      </c>
      <c r="M35" s="20">
        <v>0</v>
      </c>
      <c r="N35" s="20">
        <v>3872.64</v>
      </c>
      <c r="O35" s="20">
        <v>3872.64</v>
      </c>
      <c r="P35" s="20">
        <v>0</v>
      </c>
      <c r="Q35" s="20">
        <v>1.03</v>
      </c>
      <c r="R35" s="20">
        <v>161.56</v>
      </c>
      <c r="S35" s="20">
        <v>0</v>
      </c>
      <c r="T35" s="20">
        <v>0</v>
      </c>
      <c r="U35" s="20">
        <v>162.59</v>
      </c>
    </row>
    <row r="36" spans="1:21">
      <c r="A36" s="21" t="s">
        <v>106</v>
      </c>
      <c r="B36" s="22" t="s">
        <v>58</v>
      </c>
      <c r="C36" s="22">
        <v>1383.03</v>
      </c>
      <c r="D36" s="22">
        <v>0</v>
      </c>
      <c r="E36" s="22">
        <v>0</v>
      </c>
      <c r="F36" s="22">
        <v>11.47</v>
      </c>
      <c r="G36" s="22">
        <v>0</v>
      </c>
      <c r="H36" s="22">
        <v>0</v>
      </c>
      <c r="I36" s="22">
        <v>94.36</v>
      </c>
      <c r="J36" s="22">
        <v>0</v>
      </c>
      <c r="K36" s="22">
        <v>0</v>
      </c>
      <c r="L36" s="22">
        <v>1488.86</v>
      </c>
      <c r="M36" s="22">
        <v>0</v>
      </c>
      <c r="N36" s="22">
        <v>3872.64</v>
      </c>
      <c r="O36" s="22">
        <v>3872.64</v>
      </c>
      <c r="P36" s="22">
        <v>0</v>
      </c>
      <c r="Q36" s="22">
        <v>1.03</v>
      </c>
      <c r="R36" s="22">
        <v>161.56</v>
      </c>
      <c r="S36" s="22">
        <v>0</v>
      </c>
      <c r="T36" s="22">
        <v>0</v>
      </c>
      <c r="U36" s="22">
        <v>162.59</v>
      </c>
    </row>
    <row r="37" spans="1:21">
      <c r="A37" s="19">
        <v>1</v>
      </c>
      <c r="B37" s="20" t="s">
        <v>49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220.4</v>
      </c>
      <c r="N37" s="20">
        <v>0</v>
      </c>
      <c r="O37" s="20">
        <v>220.4</v>
      </c>
      <c r="P37" s="20">
        <v>0</v>
      </c>
      <c r="Q37" s="20">
        <v>0</v>
      </c>
      <c r="R37" s="20">
        <v>48</v>
      </c>
      <c r="S37" s="20">
        <v>0</v>
      </c>
      <c r="T37" s="20">
        <v>0</v>
      </c>
      <c r="U37" s="20">
        <v>48</v>
      </c>
    </row>
    <row r="38" spans="1:21">
      <c r="A38" s="19">
        <v>2</v>
      </c>
      <c r="B38" s="20" t="s">
        <v>50</v>
      </c>
      <c r="C38" s="20">
        <v>1078.46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1078.46</v>
      </c>
      <c r="M38" s="20">
        <v>930.4</v>
      </c>
      <c r="N38" s="20">
        <v>0</v>
      </c>
      <c r="O38" s="20">
        <v>930.4</v>
      </c>
      <c r="P38" s="20">
        <v>0</v>
      </c>
      <c r="Q38" s="20">
        <v>5.9</v>
      </c>
      <c r="R38" s="20">
        <v>113.62</v>
      </c>
      <c r="S38" s="20">
        <v>28.12</v>
      </c>
      <c r="T38" s="20">
        <v>0</v>
      </c>
      <c r="U38" s="20">
        <v>147.63999999999999</v>
      </c>
    </row>
    <row r="39" spans="1:21">
      <c r="A39" s="19">
        <v>3</v>
      </c>
      <c r="B39" s="20" t="s">
        <v>51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64.5</v>
      </c>
      <c r="N39" s="20">
        <v>0</v>
      </c>
      <c r="O39" s="20">
        <v>64.5</v>
      </c>
      <c r="P39" s="20">
        <v>0</v>
      </c>
      <c r="Q39" s="20">
        <v>1.22</v>
      </c>
      <c r="R39" s="20">
        <v>545</v>
      </c>
      <c r="S39" s="20">
        <v>0</v>
      </c>
      <c r="T39" s="20">
        <v>231.36</v>
      </c>
      <c r="U39" s="20">
        <v>777.58</v>
      </c>
    </row>
    <row r="40" spans="1:21">
      <c r="A40" s="19">
        <v>4</v>
      </c>
      <c r="B40" s="20" t="s">
        <v>52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</row>
    <row r="41" spans="1:21">
      <c r="A41" s="21" t="s">
        <v>110</v>
      </c>
      <c r="B41" s="22" t="s">
        <v>58</v>
      </c>
      <c r="C41" s="22">
        <v>2956.94</v>
      </c>
      <c r="D41" s="22">
        <v>2.95</v>
      </c>
      <c r="E41" s="22">
        <v>22.51</v>
      </c>
      <c r="F41" s="22">
        <v>11.82</v>
      </c>
      <c r="G41" s="22">
        <v>102.52</v>
      </c>
      <c r="H41" s="22">
        <v>7.7</v>
      </c>
      <c r="I41" s="22">
        <v>245.21</v>
      </c>
      <c r="J41" s="22">
        <v>26.87</v>
      </c>
      <c r="K41" s="22">
        <v>248.02</v>
      </c>
      <c r="L41" s="22">
        <v>3624.54</v>
      </c>
      <c r="M41" s="22">
        <v>12507.09</v>
      </c>
      <c r="N41" s="22">
        <v>14560.08</v>
      </c>
      <c r="O41" s="22">
        <v>27067.17</v>
      </c>
      <c r="P41" s="22">
        <v>0</v>
      </c>
      <c r="Q41" s="22">
        <v>665.51</v>
      </c>
      <c r="R41" s="22">
        <v>1784.49</v>
      </c>
      <c r="S41" s="22">
        <v>38.409999999999997</v>
      </c>
      <c r="T41" s="22">
        <v>261.95</v>
      </c>
      <c r="U41" s="22">
        <v>2750.36</v>
      </c>
    </row>
    <row r="42" spans="1:21">
      <c r="A42" s="23"/>
    </row>
  </sheetData>
  <mergeCells count="2">
    <mergeCell ref="A1:U1"/>
    <mergeCell ref="A2:U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activeCell="I24" sqref="I24"/>
    </sheetView>
  </sheetViews>
  <sheetFormatPr defaultRowHeight="15"/>
  <sheetData>
    <row r="1" spans="1:17">
      <c r="A1" s="209" t="s">
        <v>174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</row>
    <row r="2" spans="1:17">
      <c r="A2" s="213" t="s">
        <v>75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</row>
    <row r="3" spans="1:17" ht="45">
      <c r="A3" s="14" t="s">
        <v>94</v>
      </c>
      <c r="B3" s="14" t="s">
        <v>2</v>
      </c>
      <c r="C3" s="14" t="s">
        <v>175</v>
      </c>
      <c r="D3" s="14" t="s">
        <v>176</v>
      </c>
      <c r="E3" s="14" t="s">
        <v>127</v>
      </c>
      <c r="F3" s="14" t="s">
        <v>177</v>
      </c>
      <c r="G3" s="14" t="s">
        <v>178</v>
      </c>
      <c r="H3" s="14" t="s">
        <v>179</v>
      </c>
      <c r="I3" s="14" t="s">
        <v>180</v>
      </c>
      <c r="J3" s="14" t="s">
        <v>181</v>
      </c>
      <c r="K3" s="14" t="s">
        <v>182</v>
      </c>
      <c r="L3" s="14" t="s">
        <v>183</v>
      </c>
      <c r="M3" s="14" t="s">
        <v>184</v>
      </c>
      <c r="N3" s="14" t="s">
        <v>185</v>
      </c>
      <c r="O3" s="14" t="s">
        <v>186</v>
      </c>
      <c r="P3" s="14" t="s">
        <v>187</v>
      </c>
      <c r="Q3" s="14" t="s">
        <v>188</v>
      </c>
    </row>
    <row r="4" spans="1:17">
      <c r="A4" s="17">
        <v>1</v>
      </c>
      <c r="B4" s="18" t="s">
        <v>12</v>
      </c>
      <c r="C4" s="18">
        <v>216</v>
      </c>
      <c r="D4" s="18">
        <v>0</v>
      </c>
      <c r="E4" s="18">
        <v>0</v>
      </c>
      <c r="F4" s="18">
        <v>81</v>
      </c>
      <c r="G4" s="18">
        <v>0</v>
      </c>
      <c r="H4" s="18">
        <v>0</v>
      </c>
      <c r="I4" s="18">
        <v>331</v>
      </c>
      <c r="J4" s="18">
        <v>182.95</v>
      </c>
      <c r="K4" s="18">
        <v>55.27</v>
      </c>
      <c r="L4" s="18">
        <v>133</v>
      </c>
      <c r="M4" s="18">
        <v>0</v>
      </c>
      <c r="N4" s="18">
        <v>0</v>
      </c>
      <c r="O4" s="18">
        <v>680</v>
      </c>
      <c r="P4" s="18">
        <v>182.95</v>
      </c>
      <c r="Q4" s="18">
        <v>26.9</v>
      </c>
    </row>
    <row r="5" spans="1:17">
      <c r="A5" s="19">
        <v>2</v>
      </c>
      <c r="B5" s="20" t="s">
        <v>13</v>
      </c>
      <c r="C5" s="20">
        <v>0</v>
      </c>
      <c r="D5" s="20">
        <v>0</v>
      </c>
      <c r="E5" s="20"/>
      <c r="F5" s="20">
        <v>0</v>
      </c>
      <c r="G5" s="20">
        <v>0</v>
      </c>
      <c r="H5" s="20"/>
      <c r="I5" s="20">
        <v>30</v>
      </c>
      <c r="J5" s="20">
        <v>8</v>
      </c>
      <c r="K5" s="20">
        <v>26.67</v>
      </c>
      <c r="L5" s="20">
        <v>13</v>
      </c>
      <c r="M5" s="20">
        <v>0</v>
      </c>
      <c r="N5" s="20">
        <v>0</v>
      </c>
      <c r="O5" s="20">
        <v>43</v>
      </c>
      <c r="P5" s="20">
        <v>8</v>
      </c>
      <c r="Q5" s="20">
        <v>18.600000000000001</v>
      </c>
    </row>
    <row r="6" spans="1:17">
      <c r="A6" s="19">
        <v>3</v>
      </c>
      <c r="B6" s="20" t="s">
        <v>14</v>
      </c>
      <c r="C6" s="20">
        <v>50</v>
      </c>
      <c r="D6" s="20">
        <v>3.35</v>
      </c>
      <c r="E6" s="20">
        <v>6.7</v>
      </c>
      <c r="F6" s="20">
        <v>50</v>
      </c>
      <c r="G6" s="20">
        <v>3.2</v>
      </c>
      <c r="H6" s="20">
        <v>6.4</v>
      </c>
      <c r="I6" s="20">
        <v>500</v>
      </c>
      <c r="J6" s="20">
        <v>13.7</v>
      </c>
      <c r="K6" s="20">
        <v>2.74</v>
      </c>
      <c r="L6" s="20">
        <v>1100</v>
      </c>
      <c r="M6" s="20">
        <v>21.95</v>
      </c>
      <c r="N6" s="20">
        <v>2</v>
      </c>
      <c r="O6" s="20">
        <v>1650</v>
      </c>
      <c r="P6" s="20">
        <v>39</v>
      </c>
      <c r="Q6" s="20">
        <v>2.36</v>
      </c>
    </row>
    <row r="7" spans="1:17">
      <c r="A7" s="19">
        <v>4</v>
      </c>
      <c r="B7" s="20" t="s">
        <v>15</v>
      </c>
      <c r="C7" s="20">
        <v>538</v>
      </c>
      <c r="D7" s="20">
        <v>332.7</v>
      </c>
      <c r="E7" s="20">
        <v>61.84</v>
      </c>
      <c r="F7" s="20">
        <v>100</v>
      </c>
      <c r="G7" s="20">
        <v>125.74</v>
      </c>
      <c r="H7" s="20">
        <v>125.74</v>
      </c>
      <c r="I7" s="20">
        <v>623</v>
      </c>
      <c r="J7" s="20">
        <v>3238.79</v>
      </c>
      <c r="K7" s="20">
        <v>519.87</v>
      </c>
      <c r="L7" s="20">
        <v>237</v>
      </c>
      <c r="M7" s="20">
        <v>212.64</v>
      </c>
      <c r="N7" s="20">
        <v>89.72</v>
      </c>
      <c r="O7" s="20">
        <v>1398</v>
      </c>
      <c r="P7" s="20">
        <v>3784.13</v>
      </c>
      <c r="Q7" s="20">
        <v>270.68</v>
      </c>
    </row>
    <row r="8" spans="1:17">
      <c r="A8" s="19">
        <v>5</v>
      </c>
      <c r="B8" s="20" t="s">
        <v>16</v>
      </c>
      <c r="C8" s="20">
        <v>0</v>
      </c>
      <c r="D8" s="20">
        <v>0</v>
      </c>
      <c r="E8" s="20"/>
      <c r="F8" s="20">
        <v>0</v>
      </c>
      <c r="G8" s="20">
        <v>0</v>
      </c>
      <c r="H8" s="20"/>
      <c r="I8" s="20">
        <v>0</v>
      </c>
      <c r="J8" s="20">
        <v>0.35</v>
      </c>
      <c r="K8" s="20"/>
      <c r="L8" s="20">
        <v>0</v>
      </c>
      <c r="M8" s="20">
        <v>0</v>
      </c>
      <c r="N8" s="20"/>
      <c r="O8" s="20">
        <v>0</v>
      </c>
      <c r="P8" s="20">
        <v>0.35</v>
      </c>
      <c r="Q8" s="20"/>
    </row>
    <row r="9" spans="1:17">
      <c r="A9" s="19">
        <v>6</v>
      </c>
      <c r="B9" s="20" t="s">
        <v>17</v>
      </c>
      <c r="C9" s="20">
        <v>2649</v>
      </c>
      <c r="D9" s="20">
        <v>21.26</v>
      </c>
      <c r="E9" s="20">
        <v>0.8</v>
      </c>
      <c r="F9" s="20">
        <v>1556</v>
      </c>
      <c r="G9" s="20">
        <v>21.11</v>
      </c>
      <c r="H9" s="20">
        <v>1.36</v>
      </c>
      <c r="I9" s="20">
        <v>1368</v>
      </c>
      <c r="J9" s="20">
        <v>200.35</v>
      </c>
      <c r="K9" s="20">
        <v>14.65</v>
      </c>
      <c r="L9" s="20">
        <v>614</v>
      </c>
      <c r="M9" s="20">
        <v>170.13</v>
      </c>
      <c r="N9" s="20">
        <v>27.71</v>
      </c>
      <c r="O9" s="20">
        <v>4631</v>
      </c>
      <c r="P9" s="20">
        <v>391.74</v>
      </c>
      <c r="Q9" s="20">
        <v>8.4600000000000009</v>
      </c>
    </row>
    <row r="10" spans="1:17">
      <c r="A10" s="19">
        <v>7</v>
      </c>
      <c r="B10" s="20" t="s">
        <v>19</v>
      </c>
      <c r="C10" s="20">
        <v>3056</v>
      </c>
      <c r="D10" s="20">
        <v>7.35</v>
      </c>
      <c r="E10" s="20">
        <v>0.24</v>
      </c>
      <c r="F10" s="20">
        <v>3056</v>
      </c>
      <c r="G10" s="20">
        <v>7.35</v>
      </c>
      <c r="H10" s="20">
        <v>0.24</v>
      </c>
      <c r="I10" s="20">
        <v>1408</v>
      </c>
      <c r="J10" s="20">
        <v>831.28</v>
      </c>
      <c r="K10" s="20">
        <v>59.04</v>
      </c>
      <c r="L10" s="20">
        <v>537</v>
      </c>
      <c r="M10" s="20">
        <v>575.14</v>
      </c>
      <c r="N10" s="20">
        <v>107.1</v>
      </c>
      <c r="O10" s="20">
        <v>5001</v>
      </c>
      <c r="P10" s="20">
        <v>1413.77</v>
      </c>
      <c r="Q10" s="20">
        <v>28.27</v>
      </c>
    </row>
    <row r="11" spans="1:17">
      <c r="A11" s="19">
        <v>8</v>
      </c>
      <c r="B11" s="20" t="s">
        <v>22</v>
      </c>
      <c r="C11" s="20">
        <v>1</v>
      </c>
      <c r="D11" s="20">
        <v>0</v>
      </c>
      <c r="E11" s="20">
        <v>0</v>
      </c>
      <c r="F11" s="20">
        <v>1</v>
      </c>
      <c r="G11" s="20">
        <v>0</v>
      </c>
      <c r="H11" s="20">
        <v>0</v>
      </c>
      <c r="I11" s="20">
        <v>300</v>
      </c>
      <c r="J11" s="20">
        <v>0</v>
      </c>
      <c r="K11" s="20">
        <v>0</v>
      </c>
      <c r="L11" s="20">
        <v>65</v>
      </c>
      <c r="M11" s="20">
        <v>22.6</v>
      </c>
      <c r="N11" s="20">
        <v>34.770000000000003</v>
      </c>
      <c r="O11" s="20">
        <v>366</v>
      </c>
      <c r="P11" s="20">
        <v>22.6</v>
      </c>
      <c r="Q11" s="20">
        <v>6.17</v>
      </c>
    </row>
    <row r="12" spans="1:17">
      <c r="A12" s="19">
        <v>9</v>
      </c>
      <c r="B12" s="20" t="s">
        <v>23</v>
      </c>
      <c r="C12" s="20">
        <v>133</v>
      </c>
      <c r="D12" s="20">
        <v>1</v>
      </c>
      <c r="E12" s="20">
        <v>0.75</v>
      </c>
      <c r="F12" s="20">
        <v>40</v>
      </c>
      <c r="G12" s="20">
        <v>1</v>
      </c>
      <c r="H12" s="20">
        <v>2.5</v>
      </c>
      <c r="I12" s="20">
        <v>439</v>
      </c>
      <c r="J12" s="20">
        <v>175.09</v>
      </c>
      <c r="K12" s="20">
        <v>39.880000000000003</v>
      </c>
      <c r="L12" s="20">
        <v>75</v>
      </c>
      <c r="M12" s="20">
        <v>10</v>
      </c>
      <c r="N12" s="20">
        <v>13.33</v>
      </c>
      <c r="O12" s="20">
        <v>647</v>
      </c>
      <c r="P12" s="20">
        <v>186.09</v>
      </c>
      <c r="Q12" s="20">
        <v>28.76</v>
      </c>
    </row>
    <row r="13" spans="1:17">
      <c r="A13" s="19">
        <v>10</v>
      </c>
      <c r="B13" s="20" t="s">
        <v>24</v>
      </c>
      <c r="C13" s="20">
        <v>0</v>
      </c>
      <c r="D13" s="20">
        <v>0</v>
      </c>
      <c r="E13" s="20"/>
      <c r="F13" s="20">
        <v>0</v>
      </c>
      <c r="G13" s="20">
        <v>0</v>
      </c>
      <c r="H13" s="20"/>
      <c r="I13" s="20">
        <v>15.79</v>
      </c>
      <c r="J13" s="20">
        <v>15.79</v>
      </c>
      <c r="K13" s="20">
        <v>100</v>
      </c>
      <c r="L13" s="20">
        <v>0</v>
      </c>
      <c r="M13" s="20">
        <v>0</v>
      </c>
      <c r="N13" s="20"/>
      <c r="O13" s="20">
        <v>15.79</v>
      </c>
      <c r="P13" s="20">
        <v>15.79</v>
      </c>
      <c r="Q13" s="20">
        <v>100</v>
      </c>
    </row>
    <row r="14" spans="1:17">
      <c r="A14" s="19">
        <v>11</v>
      </c>
      <c r="B14" s="20" t="s">
        <v>25</v>
      </c>
      <c r="C14" s="20">
        <v>1006</v>
      </c>
      <c r="D14" s="20">
        <v>19</v>
      </c>
      <c r="E14" s="20">
        <v>1.89</v>
      </c>
      <c r="F14" s="20">
        <v>1006</v>
      </c>
      <c r="G14" s="20">
        <v>19</v>
      </c>
      <c r="H14" s="20">
        <v>1.89</v>
      </c>
      <c r="I14" s="20">
        <v>1250</v>
      </c>
      <c r="J14" s="20">
        <v>118.14</v>
      </c>
      <c r="K14" s="20">
        <v>9.4499999999999993</v>
      </c>
      <c r="L14" s="20">
        <v>226</v>
      </c>
      <c r="M14" s="20">
        <v>33.31</v>
      </c>
      <c r="N14" s="20">
        <v>14.74</v>
      </c>
      <c r="O14" s="20">
        <v>2482</v>
      </c>
      <c r="P14" s="20">
        <v>170.45</v>
      </c>
      <c r="Q14" s="20">
        <v>6.87</v>
      </c>
    </row>
    <row r="15" spans="1:17">
      <c r="A15" s="19">
        <v>12</v>
      </c>
      <c r="B15" s="20" t="s">
        <v>26</v>
      </c>
      <c r="C15" s="20">
        <v>0</v>
      </c>
      <c r="D15" s="20">
        <v>0</v>
      </c>
      <c r="E15" s="20"/>
      <c r="F15" s="20">
        <v>0</v>
      </c>
      <c r="G15" s="20">
        <v>0</v>
      </c>
      <c r="H15" s="20"/>
      <c r="I15" s="20">
        <v>100</v>
      </c>
      <c r="J15" s="20">
        <v>6.41</v>
      </c>
      <c r="K15" s="20">
        <v>6.41</v>
      </c>
      <c r="L15" s="20">
        <v>20</v>
      </c>
      <c r="M15" s="20">
        <v>0</v>
      </c>
      <c r="N15" s="20">
        <v>0</v>
      </c>
      <c r="O15" s="20">
        <v>120</v>
      </c>
      <c r="P15" s="20">
        <v>6.41</v>
      </c>
      <c r="Q15" s="20">
        <v>5.34</v>
      </c>
    </row>
    <row r="16" spans="1:17">
      <c r="A16" s="19">
        <v>13</v>
      </c>
      <c r="B16" s="20" t="s">
        <v>27</v>
      </c>
      <c r="C16" s="20">
        <v>36588</v>
      </c>
      <c r="D16" s="20">
        <v>296.74</v>
      </c>
      <c r="E16" s="20">
        <v>0.81</v>
      </c>
      <c r="F16" s="20">
        <v>27223</v>
      </c>
      <c r="G16" s="20">
        <v>254.58</v>
      </c>
      <c r="H16" s="20">
        <v>0.94</v>
      </c>
      <c r="I16" s="20">
        <v>16084</v>
      </c>
      <c r="J16" s="20">
        <v>8539.6</v>
      </c>
      <c r="K16" s="20">
        <v>53.09</v>
      </c>
      <c r="L16" s="20">
        <v>3725</v>
      </c>
      <c r="M16" s="20">
        <v>311.13</v>
      </c>
      <c r="N16" s="20">
        <v>8.35</v>
      </c>
      <c r="O16" s="20">
        <v>56397</v>
      </c>
      <c r="P16" s="20">
        <v>9147.4699999999993</v>
      </c>
      <c r="Q16" s="20">
        <v>16.22</v>
      </c>
    </row>
    <row r="17" spans="1:17">
      <c r="A17" s="19">
        <v>14</v>
      </c>
      <c r="B17" s="20" t="s">
        <v>28</v>
      </c>
      <c r="C17" s="20">
        <v>1044</v>
      </c>
      <c r="D17" s="20">
        <v>6.63</v>
      </c>
      <c r="E17" s="20">
        <v>0.64</v>
      </c>
      <c r="F17" s="20">
        <v>554</v>
      </c>
      <c r="G17" s="20">
        <v>4.63</v>
      </c>
      <c r="H17" s="20">
        <v>0.84</v>
      </c>
      <c r="I17" s="20">
        <v>849</v>
      </c>
      <c r="J17" s="20">
        <v>612.11</v>
      </c>
      <c r="K17" s="20">
        <v>72.099999999999994</v>
      </c>
      <c r="L17" s="20">
        <v>239</v>
      </c>
      <c r="M17" s="20">
        <v>0.45</v>
      </c>
      <c r="N17" s="20">
        <v>0.19</v>
      </c>
      <c r="O17" s="20">
        <v>2132</v>
      </c>
      <c r="P17" s="20">
        <v>619.19000000000005</v>
      </c>
      <c r="Q17" s="20">
        <v>29.04</v>
      </c>
    </row>
    <row r="18" spans="1:17">
      <c r="A18" s="19">
        <v>15</v>
      </c>
      <c r="B18" s="20" t="s">
        <v>29</v>
      </c>
      <c r="C18" s="20">
        <v>3708</v>
      </c>
      <c r="D18" s="20">
        <v>75.540000000000006</v>
      </c>
      <c r="E18" s="20">
        <v>2.04</v>
      </c>
      <c r="F18" s="20">
        <v>2196</v>
      </c>
      <c r="G18" s="20">
        <v>40.33</v>
      </c>
      <c r="H18" s="20">
        <v>1.84</v>
      </c>
      <c r="I18" s="20">
        <v>1949</v>
      </c>
      <c r="J18" s="20">
        <v>112.41</v>
      </c>
      <c r="K18" s="20">
        <v>5.77</v>
      </c>
      <c r="L18" s="20">
        <v>366</v>
      </c>
      <c r="M18" s="20">
        <v>40.98</v>
      </c>
      <c r="N18" s="20">
        <v>11.2</v>
      </c>
      <c r="O18" s="20">
        <v>6023</v>
      </c>
      <c r="P18" s="20">
        <v>228.93</v>
      </c>
      <c r="Q18" s="20">
        <v>3.8</v>
      </c>
    </row>
    <row r="19" spans="1:17">
      <c r="A19" s="19">
        <v>16</v>
      </c>
      <c r="B19" s="20" t="s">
        <v>30</v>
      </c>
      <c r="C19" s="20">
        <v>0</v>
      </c>
      <c r="D19" s="20">
        <v>16.98</v>
      </c>
      <c r="E19" s="20"/>
      <c r="F19" s="20">
        <v>0</v>
      </c>
      <c r="G19" s="20">
        <v>0.01</v>
      </c>
      <c r="H19" s="20"/>
      <c r="I19" s="20">
        <v>3887.87</v>
      </c>
      <c r="J19" s="20">
        <v>3897.13</v>
      </c>
      <c r="K19" s="20">
        <v>100.24</v>
      </c>
      <c r="L19" s="20">
        <v>303.27999999999997</v>
      </c>
      <c r="M19" s="20">
        <v>19.899999999999999</v>
      </c>
      <c r="N19" s="20">
        <v>6.56</v>
      </c>
      <c r="O19" s="20">
        <v>4191.1499999999996</v>
      </c>
      <c r="P19" s="20">
        <v>3934.01</v>
      </c>
      <c r="Q19" s="20">
        <v>93.86</v>
      </c>
    </row>
    <row r="20" spans="1:17">
      <c r="A20" s="19">
        <v>17</v>
      </c>
      <c r="B20" s="20" t="s">
        <v>31</v>
      </c>
      <c r="C20" s="20">
        <v>0</v>
      </c>
      <c r="D20" s="20">
        <v>5.56</v>
      </c>
      <c r="E20" s="20"/>
      <c r="F20" s="20">
        <v>0</v>
      </c>
      <c r="G20" s="20">
        <v>0</v>
      </c>
      <c r="H20" s="20"/>
      <c r="I20" s="20">
        <v>0</v>
      </c>
      <c r="J20" s="20">
        <v>23.07</v>
      </c>
      <c r="K20" s="20"/>
      <c r="L20" s="20">
        <v>0</v>
      </c>
      <c r="M20" s="20">
        <v>0.48</v>
      </c>
      <c r="N20" s="20"/>
      <c r="O20" s="20">
        <v>0</v>
      </c>
      <c r="P20" s="20">
        <v>29.11</v>
      </c>
      <c r="Q20" s="20"/>
    </row>
    <row r="21" spans="1:17">
      <c r="A21" s="21" t="s">
        <v>104</v>
      </c>
      <c r="B21" s="22" t="s">
        <v>58</v>
      </c>
      <c r="C21" s="22">
        <v>48989</v>
      </c>
      <c r="D21" s="22">
        <v>786.11</v>
      </c>
      <c r="E21" s="22">
        <v>2</v>
      </c>
      <c r="F21" s="22">
        <v>35863</v>
      </c>
      <c r="G21" s="22">
        <v>476.95</v>
      </c>
      <c r="H21" s="22">
        <v>1</v>
      </c>
      <c r="I21" s="22">
        <v>29134.66</v>
      </c>
      <c r="J21" s="22">
        <v>17975.169999999998</v>
      </c>
      <c r="K21" s="22">
        <v>62</v>
      </c>
      <c r="L21" s="22">
        <v>7653.28</v>
      </c>
      <c r="M21" s="22">
        <v>1418.71</v>
      </c>
      <c r="N21" s="22">
        <v>19</v>
      </c>
      <c r="O21" s="22">
        <v>85776.94</v>
      </c>
      <c r="P21" s="22">
        <v>20179.990000000002</v>
      </c>
      <c r="Q21" s="22">
        <v>24</v>
      </c>
    </row>
    <row r="22" spans="1:17">
      <c r="A22" s="19">
        <v>1</v>
      </c>
      <c r="B22" s="20" t="s">
        <v>34</v>
      </c>
      <c r="C22" s="20">
        <v>585</v>
      </c>
      <c r="D22" s="20">
        <v>0</v>
      </c>
      <c r="E22" s="20">
        <v>0</v>
      </c>
      <c r="F22" s="20">
        <v>65</v>
      </c>
      <c r="G22" s="20">
        <v>0</v>
      </c>
      <c r="H22" s="20">
        <v>0</v>
      </c>
      <c r="I22" s="20">
        <v>130</v>
      </c>
      <c r="J22" s="20">
        <v>0</v>
      </c>
      <c r="K22" s="20">
        <v>0</v>
      </c>
      <c r="L22" s="20">
        <v>325</v>
      </c>
      <c r="M22" s="20">
        <v>0</v>
      </c>
      <c r="N22" s="20">
        <v>0</v>
      </c>
      <c r="O22" s="20">
        <v>1040</v>
      </c>
      <c r="P22" s="20">
        <v>0</v>
      </c>
      <c r="Q22" s="20">
        <v>0</v>
      </c>
    </row>
    <row r="23" spans="1:17" ht="30">
      <c r="A23" s="19">
        <v>2</v>
      </c>
      <c r="B23" s="20" t="s">
        <v>35</v>
      </c>
      <c r="C23" s="20">
        <v>0</v>
      </c>
      <c r="D23" s="20">
        <v>80.599999999999994</v>
      </c>
      <c r="E23" s="20"/>
      <c r="F23" s="20">
        <v>0</v>
      </c>
      <c r="G23" s="20">
        <v>0</v>
      </c>
      <c r="H23" s="20"/>
      <c r="I23" s="20">
        <v>0</v>
      </c>
      <c r="J23" s="20">
        <v>2105.4499999999998</v>
      </c>
      <c r="K23" s="20"/>
      <c r="L23" s="20">
        <v>0</v>
      </c>
      <c r="M23" s="20">
        <v>10.29</v>
      </c>
      <c r="N23" s="20"/>
      <c r="O23" s="20">
        <v>0</v>
      </c>
      <c r="P23" s="20">
        <v>2196.34</v>
      </c>
      <c r="Q23" s="20"/>
    </row>
    <row r="24" spans="1:17">
      <c r="A24" s="19">
        <v>3</v>
      </c>
      <c r="B24" s="20" t="s">
        <v>36</v>
      </c>
      <c r="C24" s="20">
        <v>144</v>
      </c>
      <c r="D24" s="20">
        <v>14.54</v>
      </c>
      <c r="E24" s="20">
        <v>10.1</v>
      </c>
      <c r="F24" s="20">
        <v>144</v>
      </c>
      <c r="G24" s="20">
        <v>6.5</v>
      </c>
      <c r="H24" s="20">
        <v>4.51</v>
      </c>
      <c r="I24" s="20">
        <v>349</v>
      </c>
      <c r="J24" s="20">
        <v>358.87</v>
      </c>
      <c r="K24" s="20">
        <v>102.83</v>
      </c>
      <c r="L24" s="20">
        <v>199</v>
      </c>
      <c r="M24" s="20">
        <v>17.43</v>
      </c>
      <c r="N24" s="20">
        <v>8.76</v>
      </c>
      <c r="O24" s="20">
        <v>692</v>
      </c>
      <c r="P24" s="20">
        <v>390.84</v>
      </c>
      <c r="Q24" s="20">
        <v>56.48</v>
      </c>
    </row>
    <row r="25" spans="1:17">
      <c r="A25" s="19">
        <v>4</v>
      </c>
      <c r="B25" s="20" t="s">
        <v>37</v>
      </c>
      <c r="C25" s="20">
        <v>138.81</v>
      </c>
      <c r="D25" s="20">
        <v>125.77</v>
      </c>
      <c r="E25" s="20">
        <v>90.61</v>
      </c>
      <c r="F25" s="20">
        <v>56</v>
      </c>
      <c r="G25" s="20">
        <v>12</v>
      </c>
      <c r="H25" s="20">
        <v>21.43</v>
      </c>
      <c r="I25" s="20">
        <v>0</v>
      </c>
      <c r="J25" s="20">
        <v>362.4</v>
      </c>
      <c r="K25" s="20"/>
      <c r="L25" s="20">
        <v>79.34</v>
      </c>
      <c r="M25" s="20">
        <v>3.44</v>
      </c>
      <c r="N25" s="20">
        <v>4.34</v>
      </c>
      <c r="O25" s="20">
        <v>218.15</v>
      </c>
      <c r="P25" s="20">
        <v>491.61</v>
      </c>
      <c r="Q25" s="20">
        <v>225.35</v>
      </c>
    </row>
    <row r="26" spans="1:17">
      <c r="A26" s="19">
        <v>5</v>
      </c>
      <c r="B26" s="20" t="s">
        <v>38</v>
      </c>
      <c r="C26" s="20">
        <v>0</v>
      </c>
      <c r="D26" s="20">
        <v>0</v>
      </c>
      <c r="E26" s="20"/>
      <c r="F26" s="20">
        <v>0</v>
      </c>
      <c r="G26" s="20">
        <v>0</v>
      </c>
      <c r="H26" s="20"/>
      <c r="I26" s="20">
        <v>0</v>
      </c>
      <c r="J26" s="20">
        <v>0</v>
      </c>
      <c r="K26" s="20"/>
      <c r="L26" s="20">
        <v>0</v>
      </c>
      <c r="M26" s="20">
        <v>0.13</v>
      </c>
      <c r="N26" s="20"/>
      <c r="O26" s="20">
        <v>0</v>
      </c>
      <c r="P26" s="20">
        <v>0.13</v>
      </c>
      <c r="Q26" s="20"/>
    </row>
    <row r="27" spans="1:17">
      <c r="A27" s="19">
        <v>6</v>
      </c>
      <c r="B27" s="20" t="s">
        <v>21</v>
      </c>
      <c r="C27" s="20">
        <v>0</v>
      </c>
      <c r="D27" s="20">
        <v>0</v>
      </c>
      <c r="E27" s="20"/>
      <c r="F27" s="20">
        <v>0</v>
      </c>
      <c r="G27" s="20">
        <v>0</v>
      </c>
      <c r="H27" s="20"/>
      <c r="I27" s="20">
        <v>0</v>
      </c>
      <c r="J27" s="20">
        <v>13</v>
      </c>
      <c r="K27" s="20"/>
      <c r="L27" s="20">
        <v>0</v>
      </c>
      <c r="M27" s="20">
        <v>143.66</v>
      </c>
      <c r="N27" s="20"/>
      <c r="O27" s="20">
        <v>0</v>
      </c>
      <c r="P27" s="20">
        <v>156.66</v>
      </c>
      <c r="Q27" s="20"/>
    </row>
    <row r="28" spans="1:17">
      <c r="A28" s="19">
        <v>7</v>
      </c>
      <c r="B28" s="20" t="s">
        <v>39</v>
      </c>
      <c r="C28" s="20">
        <v>0</v>
      </c>
      <c r="D28" s="20">
        <v>0</v>
      </c>
      <c r="E28" s="20"/>
      <c r="F28" s="20">
        <v>0</v>
      </c>
      <c r="G28" s="20">
        <v>0</v>
      </c>
      <c r="H28" s="20"/>
      <c r="I28" s="20">
        <v>0</v>
      </c>
      <c r="J28" s="20">
        <v>0</v>
      </c>
      <c r="K28" s="20"/>
      <c r="L28" s="20">
        <v>0</v>
      </c>
      <c r="M28" s="20">
        <v>0</v>
      </c>
      <c r="N28" s="20"/>
      <c r="O28" s="20">
        <v>0</v>
      </c>
      <c r="P28" s="20">
        <v>0</v>
      </c>
      <c r="Q28" s="20"/>
    </row>
    <row r="29" spans="1:17">
      <c r="A29" s="19">
        <v>8</v>
      </c>
      <c r="B29" s="20" t="s">
        <v>40</v>
      </c>
      <c r="C29" s="20">
        <v>0</v>
      </c>
      <c r="D29" s="20">
        <v>0</v>
      </c>
      <c r="E29" s="20"/>
      <c r="F29" s="20">
        <v>0</v>
      </c>
      <c r="G29" s="20">
        <v>0</v>
      </c>
      <c r="H29" s="20"/>
      <c r="I29" s="20">
        <v>0</v>
      </c>
      <c r="J29" s="20">
        <v>815</v>
      </c>
      <c r="K29" s="20"/>
      <c r="L29" s="20">
        <v>0</v>
      </c>
      <c r="M29" s="20">
        <v>0</v>
      </c>
      <c r="N29" s="20"/>
      <c r="O29" s="20">
        <v>0</v>
      </c>
      <c r="P29" s="20">
        <v>815</v>
      </c>
      <c r="Q29" s="20"/>
    </row>
    <row r="30" spans="1:17">
      <c r="A30" s="19">
        <v>9</v>
      </c>
      <c r="B30" s="20" t="s">
        <v>41</v>
      </c>
      <c r="C30" s="20">
        <v>0</v>
      </c>
      <c r="D30" s="20">
        <v>0</v>
      </c>
      <c r="E30" s="20"/>
      <c r="F30" s="20">
        <v>0</v>
      </c>
      <c r="G30" s="20">
        <v>0</v>
      </c>
      <c r="H30" s="20"/>
      <c r="I30" s="20">
        <v>0</v>
      </c>
      <c r="J30" s="20">
        <v>0</v>
      </c>
      <c r="K30" s="20"/>
      <c r="L30" s="20">
        <v>0</v>
      </c>
      <c r="M30" s="20">
        <v>0</v>
      </c>
      <c r="N30" s="20"/>
      <c r="O30" s="20">
        <v>0</v>
      </c>
      <c r="P30" s="20">
        <v>0</v>
      </c>
      <c r="Q30" s="20"/>
    </row>
    <row r="31" spans="1:17">
      <c r="A31" s="19">
        <v>10</v>
      </c>
      <c r="B31" s="20" t="s">
        <v>43</v>
      </c>
      <c r="C31" s="20">
        <v>78</v>
      </c>
      <c r="D31" s="20">
        <v>6.89</v>
      </c>
      <c r="E31" s="20">
        <v>8.83</v>
      </c>
      <c r="F31" s="20">
        <v>10</v>
      </c>
      <c r="G31" s="20">
        <v>0</v>
      </c>
      <c r="H31" s="20">
        <v>0</v>
      </c>
      <c r="I31" s="20">
        <v>166</v>
      </c>
      <c r="J31" s="20">
        <v>107.73</v>
      </c>
      <c r="K31" s="20">
        <v>64.900000000000006</v>
      </c>
      <c r="L31" s="20">
        <v>58</v>
      </c>
      <c r="M31" s="20">
        <v>0</v>
      </c>
      <c r="N31" s="20">
        <v>0</v>
      </c>
      <c r="O31" s="20">
        <v>302</v>
      </c>
      <c r="P31" s="20">
        <v>114.62</v>
      </c>
      <c r="Q31" s="20">
        <v>37.950000000000003</v>
      </c>
    </row>
    <row r="32" spans="1:17">
      <c r="A32" s="19">
        <v>11</v>
      </c>
      <c r="B32" s="20" t="s">
        <v>44</v>
      </c>
      <c r="C32" s="20">
        <v>0</v>
      </c>
      <c r="D32" s="20">
        <v>43.31</v>
      </c>
      <c r="E32" s="20"/>
      <c r="F32" s="20">
        <v>0</v>
      </c>
      <c r="G32" s="20">
        <v>0</v>
      </c>
      <c r="H32" s="20"/>
      <c r="I32" s="20">
        <v>0</v>
      </c>
      <c r="J32" s="20">
        <v>138.38999999999999</v>
      </c>
      <c r="K32" s="20"/>
      <c r="L32" s="20">
        <v>0</v>
      </c>
      <c r="M32" s="20">
        <v>20.89</v>
      </c>
      <c r="N32" s="20"/>
      <c r="O32" s="20">
        <v>0</v>
      </c>
      <c r="P32" s="20">
        <v>202.59</v>
      </c>
      <c r="Q32" s="20"/>
    </row>
    <row r="33" spans="1:17">
      <c r="A33" s="19">
        <v>12</v>
      </c>
      <c r="B33" s="20" t="s">
        <v>45</v>
      </c>
      <c r="C33" s="20">
        <v>0</v>
      </c>
      <c r="D33" s="20">
        <v>0</v>
      </c>
      <c r="E33" s="20"/>
      <c r="F33" s="20">
        <v>0</v>
      </c>
      <c r="G33" s="20">
        <v>0</v>
      </c>
      <c r="H33" s="20"/>
      <c r="I33" s="20">
        <v>0</v>
      </c>
      <c r="J33" s="20">
        <v>103.22</v>
      </c>
      <c r="K33" s="20"/>
      <c r="L33" s="20">
        <v>0</v>
      </c>
      <c r="M33" s="20">
        <v>0</v>
      </c>
      <c r="N33" s="20"/>
      <c r="O33" s="20">
        <v>0</v>
      </c>
      <c r="P33" s="20">
        <v>103.22</v>
      </c>
      <c r="Q33" s="20"/>
    </row>
    <row r="34" spans="1:17">
      <c r="A34" s="21" t="s">
        <v>105</v>
      </c>
      <c r="B34" s="22" t="s">
        <v>58</v>
      </c>
      <c r="C34" s="22">
        <v>945.81</v>
      </c>
      <c r="D34" s="22">
        <v>271.11</v>
      </c>
      <c r="E34" s="22">
        <v>29</v>
      </c>
      <c r="F34" s="22">
        <v>275</v>
      </c>
      <c r="G34" s="22">
        <v>18.5</v>
      </c>
      <c r="H34" s="22">
        <v>7</v>
      </c>
      <c r="I34" s="22">
        <v>645</v>
      </c>
      <c r="J34" s="22">
        <v>4004.06</v>
      </c>
      <c r="K34" s="22">
        <v>621</v>
      </c>
      <c r="L34" s="22">
        <v>661.34</v>
      </c>
      <c r="M34" s="22">
        <v>195.84</v>
      </c>
      <c r="N34" s="22">
        <v>30</v>
      </c>
      <c r="O34" s="22">
        <v>2252.15</v>
      </c>
      <c r="P34" s="22">
        <v>4471.01</v>
      </c>
      <c r="Q34" s="22">
        <v>199</v>
      </c>
    </row>
    <row r="35" spans="1:17">
      <c r="A35" s="19">
        <v>1</v>
      </c>
      <c r="B35" s="20" t="s">
        <v>47</v>
      </c>
      <c r="C35" s="20">
        <v>13886</v>
      </c>
      <c r="D35" s="20">
        <v>1488.86</v>
      </c>
      <c r="E35" s="20">
        <v>10.72</v>
      </c>
      <c r="F35" s="20">
        <v>9058</v>
      </c>
      <c r="G35" s="20">
        <v>1383.03</v>
      </c>
      <c r="H35" s="20">
        <v>15.27</v>
      </c>
      <c r="I35" s="20">
        <v>17758</v>
      </c>
      <c r="J35" s="20">
        <v>3872.64</v>
      </c>
      <c r="K35" s="20">
        <v>21.81</v>
      </c>
      <c r="L35" s="20">
        <v>6076</v>
      </c>
      <c r="M35" s="20">
        <v>162.59</v>
      </c>
      <c r="N35" s="20">
        <v>2.68</v>
      </c>
      <c r="O35" s="20">
        <v>37720</v>
      </c>
      <c r="P35" s="20">
        <v>5524.09</v>
      </c>
      <c r="Q35" s="20">
        <v>14.64</v>
      </c>
    </row>
    <row r="36" spans="1:17">
      <c r="A36" s="21" t="s">
        <v>106</v>
      </c>
      <c r="B36" s="22" t="s">
        <v>58</v>
      </c>
      <c r="C36" s="22">
        <v>13886</v>
      </c>
      <c r="D36" s="22">
        <v>1488.86</v>
      </c>
      <c r="E36" s="22">
        <v>11</v>
      </c>
      <c r="F36" s="22">
        <v>9058</v>
      </c>
      <c r="G36" s="22">
        <v>1383.03</v>
      </c>
      <c r="H36" s="22">
        <v>15</v>
      </c>
      <c r="I36" s="22">
        <v>17758</v>
      </c>
      <c r="J36" s="22">
        <v>3872.64</v>
      </c>
      <c r="K36" s="22">
        <v>22</v>
      </c>
      <c r="L36" s="22">
        <v>6076</v>
      </c>
      <c r="M36" s="22">
        <v>162.59</v>
      </c>
      <c r="N36" s="22">
        <v>3</v>
      </c>
      <c r="O36" s="22">
        <v>37720</v>
      </c>
      <c r="P36" s="22">
        <v>5524.09</v>
      </c>
      <c r="Q36" s="22">
        <v>15</v>
      </c>
    </row>
    <row r="37" spans="1:17">
      <c r="A37" s="19">
        <v>1</v>
      </c>
      <c r="B37" s="20" t="s">
        <v>49</v>
      </c>
      <c r="C37" s="20">
        <v>0</v>
      </c>
      <c r="D37" s="20">
        <v>0</v>
      </c>
      <c r="E37" s="20"/>
      <c r="F37" s="20">
        <v>0</v>
      </c>
      <c r="G37" s="20">
        <v>0</v>
      </c>
      <c r="H37" s="20"/>
      <c r="I37" s="20">
        <v>700</v>
      </c>
      <c r="J37" s="20">
        <v>220.4</v>
      </c>
      <c r="K37" s="20">
        <v>31.49</v>
      </c>
      <c r="L37" s="20">
        <v>250</v>
      </c>
      <c r="M37" s="20">
        <v>48</v>
      </c>
      <c r="N37" s="20">
        <v>19.2</v>
      </c>
      <c r="O37" s="20">
        <v>950</v>
      </c>
      <c r="P37" s="20">
        <v>268.39999999999998</v>
      </c>
      <c r="Q37" s="20">
        <v>28.25</v>
      </c>
    </row>
    <row r="38" spans="1:17">
      <c r="A38" s="19">
        <v>2</v>
      </c>
      <c r="B38" s="20" t="s">
        <v>50</v>
      </c>
      <c r="C38" s="20">
        <v>11938</v>
      </c>
      <c r="D38" s="20">
        <v>1078.46</v>
      </c>
      <c r="E38" s="20">
        <v>9.0299999999999994</v>
      </c>
      <c r="F38" s="20">
        <v>11938</v>
      </c>
      <c r="G38" s="20">
        <v>1078.46</v>
      </c>
      <c r="H38" s="20">
        <v>9.0299999999999994</v>
      </c>
      <c r="I38" s="20">
        <v>8501</v>
      </c>
      <c r="J38" s="20">
        <v>930.4</v>
      </c>
      <c r="K38" s="20">
        <v>10.94</v>
      </c>
      <c r="L38" s="20">
        <v>2984</v>
      </c>
      <c r="M38" s="20">
        <v>147.63999999999999</v>
      </c>
      <c r="N38" s="20">
        <v>4.95</v>
      </c>
      <c r="O38" s="20">
        <v>23423</v>
      </c>
      <c r="P38" s="20">
        <v>2156.5</v>
      </c>
      <c r="Q38" s="20">
        <v>9.2100000000000009</v>
      </c>
    </row>
    <row r="39" spans="1:17">
      <c r="A39" s="19">
        <v>3</v>
      </c>
      <c r="B39" s="20" t="s">
        <v>51</v>
      </c>
      <c r="C39" s="20">
        <v>582</v>
      </c>
      <c r="D39" s="20">
        <v>0</v>
      </c>
      <c r="E39" s="20">
        <v>0</v>
      </c>
      <c r="F39" s="20">
        <v>0</v>
      </c>
      <c r="G39" s="20">
        <v>0</v>
      </c>
      <c r="H39" s="20"/>
      <c r="I39" s="20">
        <v>654</v>
      </c>
      <c r="J39" s="20">
        <v>64.5</v>
      </c>
      <c r="K39" s="20">
        <v>9.86</v>
      </c>
      <c r="L39" s="20">
        <v>235</v>
      </c>
      <c r="M39" s="20">
        <v>777.58</v>
      </c>
      <c r="N39" s="20">
        <v>330.89</v>
      </c>
      <c r="O39" s="20">
        <v>1471</v>
      </c>
      <c r="P39" s="20">
        <v>842.08</v>
      </c>
      <c r="Q39" s="20">
        <v>57.25</v>
      </c>
    </row>
    <row r="40" spans="1:17">
      <c r="A40" s="19">
        <v>4</v>
      </c>
      <c r="B40" s="20" t="s">
        <v>52</v>
      </c>
      <c r="C40" s="20">
        <v>0</v>
      </c>
      <c r="D40" s="20">
        <v>0</v>
      </c>
      <c r="E40" s="20"/>
      <c r="F40" s="20">
        <v>0</v>
      </c>
      <c r="G40" s="20">
        <v>0</v>
      </c>
      <c r="H40" s="20"/>
      <c r="I40" s="20">
        <v>0</v>
      </c>
      <c r="J40" s="20">
        <v>0</v>
      </c>
      <c r="K40" s="20"/>
      <c r="L40" s="20">
        <v>0</v>
      </c>
      <c r="M40" s="20">
        <v>0</v>
      </c>
      <c r="N40" s="20"/>
      <c r="O40" s="20">
        <v>0</v>
      </c>
      <c r="P40" s="20">
        <v>0</v>
      </c>
      <c r="Q40" s="20"/>
    </row>
    <row r="41" spans="1:17">
      <c r="A41" s="21" t="s">
        <v>110</v>
      </c>
      <c r="B41" s="22" t="s">
        <v>58</v>
      </c>
      <c r="C41" s="22">
        <v>76340.81</v>
      </c>
      <c r="D41" s="22">
        <v>3624.54</v>
      </c>
      <c r="E41" s="22">
        <v>5</v>
      </c>
      <c r="F41" s="22">
        <v>57134</v>
      </c>
      <c r="G41" s="22">
        <v>2956.94</v>
      </c>
      <c r="H41" s="22">
        <v>5</v>
      </c>
      <c r="I41" s="22">
        <v>57392.66</v>
      </c>
      <c r="J41" s="22">
        <v>27067.17</v>
      </c>
      <c r="K41" s="22">
        <v>47</v>
      </c>
      <c r="L41" s="22">
        <v>17859.62</v>
      </c>
      <c r="M41" s="22">
        <v>2750.36</v>
      </c>
      <c r="N41" s="22">
        <v>15</v>
      </c>
      <c r="O41" s="22">
        <v>151593.09</v>
      </c>
      <c r="P41" s="22">
        <v>33442.07</v>
      </c>
      <c r="Q41" s="22">
        <v>22</v>
      </c>
    </row>
    <row r="42" spans="1:17">
      <c r="A42" s="23"/>
    </row>
  </sheetData>
  <mergeCells count="2">
    <mergeCell ref="A1:Q1"/>
    <mergeCell ref="A2:Q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>
      <selection activeCell="G24" sqref="G24"/>
    </sheetView>
  </sheetViews>
  <sheetFormatPr defaultRowHeight="15"/>
  <cols>
    <col min="1" max="1" width="14.42578125" customWidth="1"/>
    <col min="2" max="2" width="15.42578125" customWidth="1"/>
    <col min="3" max="3" width="11.140625" customWidth="1"/>
    <col min="4" max="4" width="17.42578125" customWidth="1"/>
    <col min="5" max="5" width="16.85546875" customWidth="1"/>
    <col min="6" max="6" width="12.140625" customWidth="1"/>
    <col min="7" max="7" width="12.28515625" customWidth="1"/>
    <col min="8" max="8" width="10.7109375" customWidth="1"/>
    <col min="9" max="9" width="14.7109375" customWidth="1"/>
    <col min="11" max="11" width="13.5703125" customWidth="1"/>
    <col min="12" max="12" width="16" customWidth="1"/>
  </cols>
  <sheetData>
    <row r="1" spans="1:12" ht="16.5">
      <c r="A1" s="233" t="s">
        <v>189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</row>
    <row r="2" spans="1:12" ht="16.5">
      <c r="A2" s="233" t="s">
        <v>75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</row>
    <row r="3" spans="1:12" ht="33">
      <c r="A3" s="54" t="s">
        <v>94</v>
      </c>
      <c r="B3" s="61" t="s">
        <v>2</v>
      </c>
      <c r="C3" s="54" t="s">
        <v>191</v>
      </c>
      <c r="D3" s="71" t="s">
        <v>192</v>
      </c>
      <c r="E3" s="75" t="s">
        <v>193</v>
      </c>
      <c r="F3" s="71" t="s">
        <v>194</v>
      </c>
      <c r="G3" s="71" t="s">
        <v>195</v>
      </c>
      <c r="H3" s="71" t="s">
        <v>196</v>
      </c>
      <c r="I3" s="71" t="s">
        <v>197</v>
      </c>
      <c r="J3" s="71" t="s">
        <v>198</v>
      </c>
      <c r="K3" s="71" t="s">
        <v>199</v>
      </c>
      <c r="L3" s="71" t="s">
        <v>200</v>
      </c>
    </row>
    <row r="4" spans="1:12" ht="16.5">
      <c r="A4" s="55">
        <v>1</v>
      </c>
      <c r="B4" s="62" t="s">
        <v>12</v>
      </c>
      <c r="C4" s="65">
        <v>0</v>
      </c>
      <c r="D4" s="65">
        <v>0</v>
      </c>
      <c r="E4" s="65">
        <v>0</v>
      </c>
      <c r="F4" s="65">
        <v>0</v>
      </c>
      <c r="G4" s="65">
        <v>0</v>
      </c>
      <c r="H4" s="65">
        <v>0</v>
      </c>
      <c r="I4" s="65">
        <v>0</v>
      </c>
      <c r="J4" s="65">
        <v>0</v>
      </c>
      <c r="K4" s="65">
        <v>0</v>
      </c>
      <c r="L4" s="65">
        <v>0</v>
      </c>
    </row>
    <row r="5" spans="1:12" ht="16.5">
      <c r="A5" s="55">
        <v>2</v>
      </c>
      <c r="B5" s="62" t="s">
        <v>13</v>
      </c>
      <c r="C5" s="65">
        <v>0</v>
      </c>
      <c r="D5" s="65">
        <v>0</v>
      </c>
      <c r="E5" s="65">
        <v>0</v>
      </c>
      <c r="F5" s="65">
        <v>0</v>
      </c>
      <c r="G5" s="65">
        <v>0</v>
      </c>
      <c r="H5" s="65">
        <v>0</v>
      </c>
      <c r="I5" s="65">
        <v>0</v>
      </c>
      <c r="J5" s="65">
        <v>0</v>
      </c>
      <c r="K5" s="65">
        <v>0</v>
      </c>
      <c r="L5" s="65">
        <v>0</v>
      </c>
    </row>
    <row r="6" spans="1:12" ht="16.5">
      <c r="A6" s="55">
        <v>3</v>
      </c>
      <c r="B6" s="62" t="s">
        <v>16</v>
      </c>
      <c r="C6" s="65">
        <v>0</v>
      </c>
      <c r="D6" s="65">
        <v>0</v>
      </c>
      <c r="E6" s="65">
        <v>0</v>
      </c>
      <c r="F6" s="65">
        <v>0</v>
      </c>
      <c r="G6" s="65">
        <v>0</v>
      </c>
      <c r="H6" s="65">
        <v>0</v>
      </c>
      <c r="I6" s="65">
        <v>0</v>
      </c>
      <c r="J6" s="65">
        <v>0</v>
      </c>
      <c r="K6" s="65">
        <v>0</v>
      </c>
      <c r="L6" s="65">
        <v>0</v>
      </c>
    </row>
    <row r="7" spans="1:12" ht="16.5">
      <c r="A7" s="55">
        <v>4</v>
      </c>
      <c r="B7" s="62" t="s">
        <v>17</v>
      </c>
      <c r="C7" s="66">
        <v>17</v>
      </c>
      <c r="D7" s="72">
        <v>4</v>
      </c>
      <c r="E7" s="76">
        <v>2</v>
      </c>
      <c r="F7" s="72">
        <v>4</v>
      </c>
      <c r="G7" s="76">
        <v>2</v>
      </c>
      <c r="H7" s="80">
        <v>4</v>
      </c>
      <c r="I7" s="76">
        <f>200000/100000</f>
        <v>2</v>
      </c>
      <c r="J7" s="72">
        <f>D7-F7</f>
        <v>0</v>
      </c>
      <c r="K7" s="82">
        <f>D7-H7</f>
        <v>0</v>
      </c>
      <c r="L7" s="65">
        <v>0</v>
      </c>
    </row>
    <row r="8" spans="1:12" ht="16.5">
      <c r="A8" s="55">
        <v>5</v>
      </c>
      <c r="B8" s="62" t="s">
        <v>19</v>
      </c>
      <c r="C8" s="67">
        <v>4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0</v>
      </c>
      <c r="L8" s="65">
        <v>0</v>
      </c>
    </row>
    <row r="9" spans="1:12" ht="16.5">
      <c r="A9" s="55">
        <v>6</v>
      </c>
      <c r="B9" s="62" t="s">
        <v>21</v>
      </c>
      <c r="C9" s="68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65">
        <v>0</v>
      </c>
    </row>
    <row r="10" spans="1:12" ht="16.5">
      <c r="A10" s="55">
        <v>7</v>
      </c>
      <c r="B10" s="62" t="s">
        <v>22</v>
      </c>
      <c r="C10" s="66">
        <v>5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65">
        <v>0</v>
      </c>
    </row>
    <row r="11" spans="1:12" ht="16.5">
      <c r="A11" s="55">
        <v>8</v>
      </c>
      <c r="B11" s="62" t="s">
        <v>23</v>
      </c>
      <c r="C11" s="68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65">
        <v>0</v>
      </c>
    </row>
    <row r="12" spans="1:12" ht="16.5">
      <c r="A12" s="55">
        <v>9</v>
      </c>
      <c r="B12" s="62" t="s">
        <v>24</v>
      </c>
      <c r="C12" s="68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65">
        <v>0</v>
      </c>
    </row>
    <row r="13" spans="1:12" ht="16.5">
      <c r="A13" s="55">
        <v>10</v>
      </c>
      <c r="B13" s="62" t="s">
        <v>25</v>
      </c>
      <c r="C13" s="66">
        <v>34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65">
        <v>0</v>
      </c>
    </row>
    <row r="14" spans="1:12" ht="16.5">
      <c r="A14" s="55">
        <v>11</v>
      </c>
      <c r="B14" s="62" t="s">
        <v>26</v>
      </c>
      <c r="C14" s="68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65">
        <v>0</v>
      </c>
    </row>
    <row r="15" spans="1:12" ht="16.5">
      <c r="A15" s="55">
        <v>12</v>
      </c>
      <c r="B15" s="62" t="s">
        <v>27</v>
      </c>
      <c r="C15" s="66">
        <v>764</v>
      </c>
      <c r="D15" s="66">
        <v>109</v>
      </c>
      <c r="E15" s="66">
        <v>86.9</v>
      </c>
      <c r="F15" s="66">
        <v>6</v>
      </c>
      <c r="G15" s="78">
        <f>400000/100000</f>
        <v>4</v>
      </c>
      <c r="H15" s="66">
        <v>5</v>
      </c>
      <c r="I15" s="79">
        <f>350000/100000</f>
        <v>3.5</v>
      </c>
      <c r="J15" s="72">
        <f>D15-F15</f>
        <v>103</v>
      </c>
      <c r="K15" s="82">
        <f>D15-H15</f>
        <v>104</v>
      </c>
      <c r="L15" s="65">
        <v>0</v>
      </c>
    </row>
    <row r="16" spans="1:12" ht="16.5">
      <c r="A16" s="55">
        <v>13</v>
      </c>
      <c r="B16" s="62" t="s">
        <v>29</v>
      </c>
      <c r="C16" s="66">
        <v>6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65">
        <v>0</v>
      </c>
    </row>
    <row r="17" spans="1:12" ht="16.5">
      <c r="A17" s="56">
        <v>14</v>
      </c>
      <c r="B17" s="62" t="s">
        <v>30</v>
      </c>
      <c r="C17" s="68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65">
        <v>0</v>
      </c>
    </row>
    <row r="18" spans="1:12" ht="16.5">
      <c r="A18" s="57">
        <v>15</v>
      </c>
      <c r="B18" s="62" t="s">
        <v>31</v>
      </c>
      <c r="C18" s="68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65">
        <v>0</v>
      </c>
    </row>
    <row r="19" spans="1:12" ht="16.5">
      <c r="A19" s="57">
        <v>16</v>
      </c>
      <c r="B19" s="62" t="s">
        <v>18</v>
      </c>
      <c r="C19" s="68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65">
        <v>0</v>
      </c>
    </row>
    <row r="20" spans="1:12" ht="16.5">
      <c r="A20" s="58" t="s">
        <v>104</v>
      </c>
      <c r="B20" s="63" t="s">
        <v>58</v>
      </c>
      <c r="C20" s="69">
        <f>SUM(C7:C19)</f>
        <v>830</v>
      </c>
      <c r="D20" s="73">
        <f t="shared" ref="D20:K20" si="0">SUM(D7:D19)</f>
        <v>113</v>
      </c>
      <c r="E20" s="73">
        <f t="shared" si="0"/>
        <v>88.9</v>
      </c>
      <c r="F20" s="73">
        <f t="shared" si="0"/>
        <v>10</v>
      </c>
      <c r="G20" s="73">
        <f t="shared" si="0"/>
        <v>6</v>
      </c>
      <c r="H20" s="73">
        <f t="shared" si="0"/>
        <v>9</v>
      </c>
      <c r="I20" s="73">
        <f>SUM(I7:I19)</f>
        <v>5.5</v>
      </c>
      <c r="J20" s="73">
        <f t="shared" si="0"/>
        <v>103</v>
      </c>
      <c r="K20" s="73">
        <f t="shared" si="0"/>
        <v>104</v>
      </c>
      <c r="L20" s="65">
        <v>0</v>
      </c>
    </row>
    <row r="21" spans="1:12" ht="16.5">
      <c r="A21" s="59">
        <v>1</v>
      </c>
      <c r="B21" s="62" t="s">
        <v>190</v>
      </c>
      <c r="C21" s="68">
        <v>0</v>
      </c>
      <c r="D21" s="68">
        <v>0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  <c r="J21" s="68">
        <v>0</v>
      </c>
      <c r="K21" s="68">
        <v>0</v>
      </c>
      <c r="L21" s="68">
        <v>0</v>
      </c>
    </row>
    <row r="22" spans="1:12" ht="16.5">
      <c r="A22" s="55">
        <v>2</v>
      </c>
      <c r="B22" s="62" t="s">
        <v>37</v>
      </c>
      <c r="C22" s="68">
        <v>0</v>
      </c>
      <c r="D22" s="68">
        <v>0</v>
      </c>
      <c r="E22" s="68">
        <v>0</v>
      </c>
      <c r="F22" s="68">
        <v>0</v>
      </c>
      <c r="G22" s="68">
        <v>0</v>
      </c>
      <c r="H22" s="68">
        <v>0</v>
      </c>
      <c r="I22" s="68">
        <v>0</v>
      </c>
      <c r="J22" s="68">
        <v>0</v>
      </c>
      <c r="K22" s="68">
        <v>0</v>
      </c>
      <c r="L22" s="68">
        <v>0</v>
      </c>
    </row>
    <row r="23" spans="1:12" ht="16.5">
      <c r="A23" s="55">
        <v>3</v>
      </c>
      <c r="B23" s="62" t="s">
        <v>35</v>
      </c>
      <c r="C23" s="68">
        <v>0</v>
      </c>
      <c r="D23" s="68">
        <v>0</v>
      </c>
      <c r="E23" s="68">
        <v>0</v>
      </c>
      <c r="F23" s="68">
        <v>0</v>
      </c>
      <c r="G23" s="68">
        <v>0</v>
      </c>
      <c r="H23" s="68">
        <v>0</v>
      </c>
      <c r="I23" s="68">
        <v>0</v>
      </c>
      <c r="J23" s="68">
        <v>0</v>
      </c>
      <c r="K23" s="68">
        <v>0</v>
      </c>
      <c r="L23" s="68">
        <v>0</v>
      </c>
    </row>
    <row r="24" spans="1:12" ht="16.5">
      <c r="A24" s="60" t="s">
        <v>105</v>
      </c>
      <c r="B24" s="63" t="s">
        <v>58</v>
      </c>
      <c r="C24" s="69">
        <v>0</v>
      </c>
      <c r="D24" s="73">
        <f t="shared" ref="D24:I24" si="1">SUM(D21:D23)</f>
        <v>0</v>
      </c>
      <c r="E24" s="73">
        <f t="shared" si="1"/>
        <v>0</v>
      </c>
      <c r="F24" s="73">
        <f t="shared" si="1"/>
        <v>0</v>
      </c>
      <c r="G24" s="73">
        <f t="shared" si="1"/>
        <v>0</v>
      </c>
      <c r="H24" s="73">
        <f t="shared" si="1"/>
        <v>0</v>
      </c>
      <c r="I24" s="73">
        <f t="shared" si="1"/>
        <v>0</v>
      </c>
      <c r="J24" s="73">
        <v>0</v>
      </c>
      <c r="K24" s="73">
        <v>0</v>
      </c>
      <c r="L24" s="73">
        <v>0</v>
      </c>
    </row>
    <row r="25" spans="1:12" ht="16.5">
      <c r="A25" s="55">
        <v>1</v>
      </c>
      <c r="B25" s="62" t="s">
        <v>47</v>
      </c>
      <c r="C25" s="66">
        <v>2260</v>
      </c>
      <c r="D25" s="72">
        <v>249</v>
      </c>
      <c r="E25" s="77">
        <f>19740000/100000</f>
        <v>197.4</v>
      </c>
      <c r="F25" s="72">
        <v>81</v>
      </c>
      <c r="G25" s="78">
        <f>6590000/100000</f>
        <v>65.900000000000006</v>
      </c>
      <c r="H25" s="72">
        <v>63</v>
      </c>
      <c r="I25" s="79">
        <v>65.900000000000006</v>
      </c>
      <c r="J25" s="72">
        <f>D25-F25</f>
        <v>168</v>
      </c>
      <c r="K25" s="82">
        <f>D25-H25</f>
        <v>186</v>
      </c>
      <c r="L25" s="72">
        <v>0</v>
      </c>
    </row>
    <row r="26" spans="1:12" ht="16.5">
      <c r="A26" s="60" t="s">
        <v>106</v>
      </c>
      <c r="B26" s="63" t="s">
        <v>58</v>
      </c>
      <c r="C26" s="69">
        <f>SUM(C25)</f>
        <v>2260</v>
      </c>
      <c r="D26" s="73">
        <f t="shared" ref="D26:L26" si="2">SUM(D25)</f>
        <v>249</v>
      </c>
      <c r="E26" s="73">
        <f t="shared" si="2"/>
        <v>197.4</v>
      </c>
      <c r="F26" s="73">
        <f t="shared" si="2"/>
        <v>81</v>
      </c>
      <c r="G26" s="73">
        <f t="shared" si="2"/>
        <v>65.900000000000006</v>
      </c>
      <c r="H26" s="73">
        <f t="shared" si="2"/>
        <v>63</v>
      </c>
      <c r="I26" s="73">
        <f t="shared" si="2"/>
        <v>65.900000000000006</v>
      </c>
      <c r="J26" s="73">
        <f t="shared" si="2"/>
        <v>168</v>
      </c>
      <c r="K26" s="73">
        <f t="shared" si="2"/>
        <v>186</v>
      </c>
      <c r="L26" s="73">
        <f t="shared" si="2"/>
        <v>0</v>
      </c>
    </row>
    <row r="27" spans="1:12" ht="16.5">
      <c r="A27" s="55">
        <v>1</v>
      </c>
      <c r="B27" s="62" t="s">
        <v>50</v>
      </c>
      <c r="C27" s="68">
        <v>704</v>
      </c>
      <c r="D27" s="72">
        <v>197</v>
      </c>
      <c r="E27" s="72">
        <f>12710000/100000</f>
        <v>127.1</v>
      </c>
      <c r="F27" s="72">
        <v>184</v>
      </c>
      <c r="G27" s="79">
        <f>9380000/100000</f>
        <v>93.8</v>
      </c>
      <c r="H27" s="72">
        <v>110</v>
      </c>
      <c r="I27" s="79">
        <f>5480000/100000</f>
        <v>54.8</v>
      </c>
      <c r="J27" s="72">
        <f>D27-F27</f>
        <v>13</v>
      </c>
      <c r="K27" s="82">
        <f>D27-H27</f>
        <v>87</v>
      </c>
      <c r="L27" s="72">
        <v>0</v>
      </c>
    </row>
    <row r="28" spans="1:12" ht="16.5">
      <c r="A28" s="56"/>
      <c r="B28" s="64" t="s">
        <v>58</v>
      </c>
      <c r="C28" s="69">
        <f>SUM(C27)</f>
        <v>704</v>
      </c>
      <c r="D28" s="73">
        <f t="shared" ref="D28:L28" si="3">SUM(D27)</f>
        <v>197</v>
      </c>
      <c r="E28" s="73">
        <f t="shared" si="3"/>
        <v>127.1</v>
      </c>
      <c r="F28" s="73">
        <f t="shared" si="3"/>
        <v>184</v>
      </c>
      <c r="G28" s="73">
        <f t="shared" si="3"/>
        <v>93.8</v>
      </c>
      <c r="H28" s="73">
        <f t="shared" si="3"/>
        <v>110</v>
      </c>
      <c r="I28" s="73">
        <f t="shared" si="3"/>
        <v>54.8</v>
      </c>
      <c r="J28" s="73">
        <f t="shared" si="3"/>
        <v>13</v>
      </c>
      <c r="K28" s="73">
        <f t="shared" si="3"/>
        <v>87</v>
      </c>
      <c r="L28" s="73">
        <f t="shared" si="3"/>
        <v>0</v>
      </c>
    </row>
    <row r="29" spans="1:12" ht="16.5">
      <c r="A29" s="233" t="s">
        <v>54</v>
      </c>
      <c r="B29" s="233"/>
      <c r="C29" s="70">
        <f>C28+C26+C24+C20</f>
        <v>3794</v>
      </c>
      <c r="D29" s="74">
        <f t="shared" ref="D29:I29" si="4">D28+D26+D24+D20</f>
        <v>559</v>
      </c>
      <c r="E29" s="74">
        <f t="shared" si="4"/>
        <v>413.4</v>
      </c>
      <c r="F29" s="74">
        <f t="shared" si="4"/>
        <v>275</v>
      </c>
      <c r="G29" s="74">
        <f t="shared" si="4"/>
        <v>165.7</v>
      </c>
      <c r="H29" s="74">
        <f t="shared" si="4"/>
        <v>182</v>
      </c>
      <c r="I29" s="81">
        <f t="shared" si="4"/>
        <v>126.2</v>
      </c>
      <c r="J29" s="74">
        <f>D29-F29</f>
        <v>284</v>
      </c>
      <c r="K29" s="74">
        <f>D29-H29</f>
        <v>377</v>
      </c>
      <c r="L29" s="74">
        <f>L26+L20</f>
        <v>0</v>
      </c>
    </row>
  </sheetData>
  <mergeCells count="3">
    <mergeCell ref="A1:L1"/>
    <mergeCell ref="A2:L2"/>
    <mergeCell ref="A29:B2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>
      <selection activeCell="N33" sqref="N33"/>
    </sheetView>
  </sheetViews>
  <sheetFormatPr defaultRowHeight="15"/>
  <sheetData>
    <row r="1" spans="1:11" ht="15.75">
      <c r="A1" s="218" t="s">
        <v>201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1" ht="15.75">
      <c r="A2" s="218" t="s">
        <v>202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</row>
    <row r="3" spans="1:11" ht="45">
      <c r="A3" s="24" t="s">
        <v>94</v>
      </c>
      <c r="B3" s="24" t="s">
        <v>2</v>
      </c>
      <c r="C3" s="24" t="s">
        <v>203</v>
      </c>
      <c r="D3" s="83" t="s">
        <v>192</v>
      </c>
      <c r="E3" s="83" t="s">
        <v>194</v>
      </c>
      <c r="F3" s="83" t="s">
        <v>195</v>
      </c>
      <c r="G3" s="83" t="s">
        <v>196</v>
      </c>
      <c r="H3" s="83" t="s">
        <v>197</v>
      </c>
      <c r="I3" s="83" t="s">
        <v>198</v>
      </c>
      <c r="J3" s="83" t="s">
        <v>199</v>
      </c>
      <c r="K3" s="83" t="s">
        <v>200</v>
      </c>
    </row>
    <row r="4" spans="1:11">
      <c r="A4" s="19">
        <v>1</v>
      </c>
      <c r="B4" s="20" t="s">
        <v>12</v>
      </c>
      <c r="C4" s="52">
        <v>2</v>
      </c>
      <c r="D4" s="4">
        <v>1</v>
      </c>
      <c r="E4" s="4">
        <v>0</v>
      </c>
      <c r="F4" s="4">
        <v>0</v>
      </c>
      <c r="G4" s="4">
        <v>0</v>
      </c>
      <c r="H4" s="3">
        <v>0</v>
      </c>
      <c r="I4" s="3">
        <v>1</v>
      </c>
      <c r="J4" s="3">
        <v>1</v>
      </c>
      <c r="K4" s="3"/>
    </row>
    <row r="5" spans="1:11">
      <c r="A5" s="19">
        <v>2</v>
      </c>
      <c r="B5" s="20" t="s">
        <v>13</v>
      </c>
      <c r="C5" s="52">
        <v>1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</row>
    <row r="6" spans="1:11">
      <c r="A6" s="19">
        <v>3</v>
      </c>
      <c r="B6" s="20" t="s">
        <v>14</v>
      </c>
      <c r="C6" s="52">
        <v>10</v>
      </c>
      <c r="D6" s="4">
        <v>6</v>
      </c>
      <c r="E6" s="4">
        <v>3</v>
      </c>
      <c r="F6" s="4">
        <v>4.38</v>
      </c>
      <c r="G6" s="4">
        <v>2</v>
      </c>
      <c r="H6" s="3">
        <v>1.56</v>
      </c>
      <c r="I6" s="3">
        <v>3</v>
      </c>
      <c r="J6" s="3">
        <v>3</v>
      </c>
      <c r="K6" s="3">
        <v>0</v>
      </c>
    </row>
    <row r="7" spans="1:11">
      <c r="A7" s="19">
        <v>4</v>
      </c>
      <c r="B7" s="20" t="s">
        <v>15</v>
      </c>
      <c r="C7" s="52">
        <v>8</v>
      </c>
      <c r="D7" s="4">
        <v>1</v>
      </c>
      <c r="E7" s="4">
        <v>0</v>
      </c>
      <c r="F7" s="4">
        <v>0</v>
      </c>
      <c r="G7" s="4">
        <v>0</v>
      </c>
      <c r="H7" s="4">
        <v>0</v>
      </c>
      <c r="I7" s="3">
        <v>1</v>
      </c>
      <c r="J7" s="3">
        <v>1</v>
      </c>
      <c r="K7" s="3">
        <v>0</v>
      </c>
    </row>
    <row r="8" spans="1:11">
      <c r="A8" s="19">
        <v>5</v>
      </c>
      <c r="B8" s="20" t="s">
        <v>16</v>
      </c>
      <c r="C8" s="52">
        <v>1</v>
      </c>
      <c r="D8" s="4">
        <v>0</v>
      </c>
      <c r="E8" s="4">
        <v>0</v>
      </c>
      <c r="F8" s="4">
        <v>0</v>
      </c>
      <c r="G8" s="4">
        <v>0</v>
      </c>
      <c r="H8" s="3">
        <v>0</v>
      </c>
      <c r="I8" s="3">
        <v>0</v>
      </c>
      <c r="J8" s="3">
        <v>0</v>
      </c>
      <c r="K8" s="3">
        <v>0</v>
      </c>
    </row>
    <row r="9" spans="1:11">
      <c r="A9" s="19">
        <v>6</v>
      </c>
      <c r="B9" s="20" t="s">
        <v>17</v>
      </c>
      <c r="C9" s="52">
        <v>27</v>
      </c>
      <c r="D9" s="4">
        <v>2</v>
      </c>
      <c r="E9" s="4">
        <v>1</v>
      </c>
      <c r="F9" s="4">
        <v>2.8</v>
      </c>
      <c r="G9" s="4">
        <v>1</v>
      </c>
      <c r="H9" s="3">
        <v>0.86</v>
      </c>
      <c r="I9" s="3">
        <v>1</v>
      </c>
      <c r="J9" s="3">
        <v>1</v>
      </c>
      <c r="K9" s="3">
        <v>0</v>
      </c>
    </row>
    <row r="10" spans="1:11">
      <c r="A10" s="19">
        <v>7</v>
      </c>
      <c r="B10" s="20" t="s">
        <v>19</v>
      </c>
      <c r="C10" s="52">
        <v>28</v>
      </c>
      <c r="D10" s="4">
        <v>1</v>
      </c>
      <c r="E10" s="4">
        <v>2</v>
      </c>
      <c r="F10" s="4">
        <v>4.41</v>
      </c>
      <c r="G10" s="4">
        <v>1</v>
      </c>
      <c r="H10" s="3">
        <v>1.65</v>
      </c>
      <c r="I10" s="3">
        <v>1</v>
      </c>
      <c r="J10" s="3">
        <v>1</v>
      </c>
      <c r="K10" s="3">
        <v>0</v>
      </c>
    </row>
    <row r="11" spans="1:11">
      <c r="A11" s="19">
        <v>8</v>
      </c>
      <c r="B11" s="20" t="s">
        <v>204</v>
      </c>
      <c r="C11" s="52">
        <v>1</v>
      </c>
      <c r="D11" s="4">
        <v>0</v>
      </c>
      <c r="E11" s="4">
        <v>0</v>
      </c>
      <c r="F11" s="4">
        <v>0</v>
      </c>
      <c r="G11" s="4">
        <v>0</v>
      </c>
      <c r="H11" s="3">
        <v>0</v>
      </c>
      <c r="I11" s="3">
        <v>0</v>
      </c>
      <c r="J11" s="3">
        <v>0</v>
      </c>
      <c r="K11" s="3">
        <v>0</v>
      </c>
    </row>
    <row r="12" spans="1:11">
      <c r="A12" s="19">
        <v>9</v>
      </c>
      <c r="B12" s="20" t="s">
        <v>22</v>
      </c>
      <c r="C12" s="52">
        <v>6</v>
      </c>
      <c r="D12" s="4">
        <v>0</v>
      </c>
      <c r="E12" s="4">
        <v>1</v>
      </c>
      <c r="F12" s="4">
        <v>0.88</v>
      </c>
      <c r="G12" s="4">
        <v>0</v>
      </c>
      <c r="H12" s="3">
        <v>0</v>
      </c>
      <c r="I12" s="3">
        <v>0</v>
      </c>
      <c r="J12" s="3">
        <v>0</v>
      </c>
      <c r="K12" s="3">
        <v>0</v>
      </c>
    </row>
    <row r="13" spans="1:11">
      <c r="A13" s="19">
        <v>10</v>
      </c>
      <c r="B13" s="20" t="s">
        <v>23</v>
      </c>
      <c r="C13" s="52">
        <v>4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</row>
    <row r="14" spans="1:11">
      <c r="A14" s="19">
        <v>11</v>
      </c>
      <c r="B14" s="20" t="s">
        <v>24</v>
      </c>
      <c r="C14" s="52">
        <v>1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</row>
    <row r="15" spans="1:11">
      <c r="A15" s="19">
        <v>12</v>
      </c>
      <c r="B15" s="20" t="s">
        <v>25</v>
      </c>
      <c r="C15" s="52">
        <v>35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</row>
    <row r="16" spans="1:11">
      <c r="A16" s="19">
        <v>13</v>
      </c>
      <c r="B16" s="20" t="s">
        <v>26</v>
      </c>
      <c r="C16" s="52">
        <v>1</v>
      </c>
      <c r="D16" s="4">
        <v>0</v>
      </c>
      <c r="E16" s="4">
        <v>0</v>
      </c>
      <c r="F16" s="4">
        <v>0</v>
      </c>
      <c r="G16" s="4">
        <v>0</v>
      </c>
      <c r="H16" s="3">
        <v>0</v>
      </c>
      <c r="I16" s="3">
        <v>0</v>
      </c>
      <c r="J16" s="3">
        <v>0</v>
      </c>
      <c r="K16" s="3">
        <v>0</v>
      </c>
    </row>
    <row r="17" spans="1:11">
      <c r="A17" s="19">
        <v>14</v>
      </c>
      <c r="B17" s="20" t="s">
        <v>27</v>
      </c>
      <c r="C17" s="52">
        <v>387</v>
      </c>
      <c r="D17" s="4">
        <v>76</v>
      </c>
      <c r="E17" s="4">
        <v>5</v>
      </c>
      <c r="F17" s="4">
        <v>18.04</v>
      </c>
      <c r="G17" s="4">
        <v>4</v>
      </c>
      <c r="H17" s="3">
        <v>6.25</v>
      </c>
      <c r="I17" s="3">
        <v>58</v>
      </c>
      <c r="J17" s="3">
        <v>58</v>
      </c>
      <c r="K17" s="3">
        <v>13</v>
      </c>
    </row>
    <row r="18" spans="1:11">
      <c r="A18" s="19">
        <v>15</v>
      </c>
      <c r="B18" s="20" t="s">
        <v>28</v>
      </c>
      <c r="C18" s="52">
        <v>13</v>
      </c>
      <c r="D18" s="4">
        <v>1</v>
      </c>
      <c r="E18" s="4">
        <v>0</v>
      </c>
      <c r="F18" s="4">
        <v>0</v>
      </c>
      <c r="G18" s="4">
        <v>0</v>
      </c>
      <c r="H18" s="3">
        <v>0</v>
      </c>
      <c r="I18" s="3">
        <v>1</v>
      </c>
      <c r="J18" s="3">
        <v>1</v>
      </c>
      <c r="K18" s="3">
        <v>0</v>
      </c>
    </row>
    <row r="19" spans="1:11">
      <c r="A19" s="19">
        <v>16</v>
      </c>
      <c r="B19" s="20" t="s">
        <v>29</v>
      </c>
      <c r="C19" s="52">
        <v>47</v>
      </c>
      <c r="D19" s="4">
        <v>2</v>
      </c>
      <c r="E19" s="4">
        <v>1</v>
      </c>
      <c r="F19" s="4">
        <v>0.43</v>
      </c>
      <c r="G19" s="4">
        <v>1</v>
      </c>
      <c r="H19" s="3">
        <v>0.43</v>
      </c>
      <c r="I19" s="3">
        <v>1</v>
      </c>
      <c r="J19" s="3">
        <v>1</v>
      </c>
      <c r="K19" s="3">
        <v>0</v>
      </c>
    </row>
    <row r="20" spans="1:11">
      <c r="A20" s="19">
        <v>17</v>
      </c>
      <c r="B20" s="20" t="s">
        <v>30</v>
      </c>
      <c r="C20" s="52">
        <v>17</v>
      </c>
      <c r="D20" s="4">
        <v>0</v>
      </c>
      <c r="E20" s="4">
        <v>1</v>
      </c>
      <c r="F20" s="4">
        <v>1.29</v>
      </c>
      <c r="G20" s="4">
        <v>1</v>
      </c>
      <c r="H20" s="3">
        <v>1.29</v>
      </c>
      <c r="I20" s="3">
        <v>0</v>
      </c>
      <c r="J20" s="3">
        <v>0</v>
      </c>
      <c r="K20" s="3">
        <v>0</v>
      </c>
    </row>
    <row r="21" spans="1:11">
      <c r="A21" s="19">
        <v>18</v>
      </c>
      <c r="B21" s="20" t="s">
        <v>31</v>
      </c>
      <c r="C21" s="52">
        <v>4</v>
      </c>
      <c r="D21" s="4">
        <v>3</v>
      </c>
      <c r="E21" s="4">
        <v>0</v>
      </c>
      <c r="F21" s="4">
        <v>0</v>
      </c>
      <c r="G21" s="4">
        <v>0</v>
      </c>
      <c r="H21" s="3">
        <v>0</v>
      </c>
      <c r="I21" s="3">
        <v>3</v>
      </c>
      <c r="J21" s="3">
        <v>3</v>
      </c>
      <c r="K21" s="3">
        <v>0</v>
      </c>
    </row>
    <row r="22" spans="1:11">
      <c r="A22" s="19">
        <v>19</v>
      </c>
      <c r="B22" s="20" t="s">
        <v>18</v>
      </c>
      <c r="C22" s="52">
        <v>7</v>
      </c>
      <c r="D22" s="4">
        <v>0</v>
      </c>
      <c r="E22" s="4">
        <v>0</v>
      </c>
      <c r="F22" s="4">
        <v>0</v>
      </c>
      <c r="G22" s="4">
        <v>0</v>
      </c>
      <c r="H22" s="3">
        <v>0</v>
      </c>
      <c r="I22" s="3">
        <v>0</v>
      </c>
      <c r="J22" s="3">
        <v>0</v>
      </c>
      <c r="K22" s="3">
        <v>0</v>
      </c>
    </row>
    <row r="23" spans="1:11">
      <c r="A23" s="19">
        <v>20</v>
      </c>
      <c r="B23" s="20" t="s">
        <v>205</v>
      </c>
      <c r="C23" s="52">
        <v>8</v>
      </c>
      <c r="D23" s="4">
        <v>3</v>
      </c>
      <c r="E23" s="4">
        <v>0</v>
      </c>
      <c r="F23" s="4">
        <v>0</v>
      </c>
      <c r="G23" s="4">
        <v>0</v>
      </c>
      <c r="H23" s="3">
        <v>0</v>
      </c>
      <c r="I23" s="3">
        <v>3</v>
      </c>
      <c r="J23" s="3">
        <v>3</v>
      </c>
      <c r="K23" s="3">
        <v>0</v>
      </c>
    </row>
    <row r="24" spans="1:11">
      <c r="A24" s="21" t="s">
        <v>104</v>
      </c>
      <c r="B24" s="22" t="s">
        <v>58</v>
      </c>
      <c r="C24" s="84">
        <f t="shared" ref="C24:K24" si="0">SUM(C4:C23)</f>
        <v>608</v>
      </c>
      <c r="D24" s="6">
        <f t="shared" si="0"/>
        <v>96</v>
      </c>
      <c r="E24" s="6">
        <f t="shared" si="0"/>
        <v>14</v>
      </c>
      <c r="F24" s="6">
        <f t="shared" si="0"/>
        <v>32.229999999999997</v>
      </c>
      <c r="G24" s="6">
        <f t="shared" si="0"/>
        <v>10</v>
      </c>
      <c r="H24" s="5">
        <f t="shared" si="0"/>
        <v>12.04</v>
      </c>
      <c r="I24" s="5">
        <f t="shared" si="0"/>
        <v>73</v>
      </c>
      <c r="J24" s="5">
        <f t="shared" si="0"/>
        <v>73</v>
      </c>
      <c r="K24" s="5">
        <f t="shared" si="0"/>
        <v>13</v>
      </c>
    </row>
    <row r="25" spans="1:11">
      <c r="A25" s="19">
        <v>1</v>
      </c>
      <c r="B25" s="20" t="s">
        <v>37</v>
      </c>
      <c r="C25" s="52">
        <v>43</v>
      </c>
      <c r="D25" s="4">
        <v>1</v>
      </c>
      <c r="E25" s="4">
        <v>0</v>
      </c>
      <c r="F25" s="4">
        <v>0</v>
      </c>
      <c r="G25" s="4">
        <v>0</v>
      </c>
      <c r="H25" s="3">
        <v>0</v>
      </c>
      <c r="I25" s="3">
        <v>0</v>
      </c>
      <c r="J25" s="3">
        <v>0</v>
      </c>
      <c r="K25" s="3">
        <v>0</v>
      </c>
    </row>
    <row r="26" spans="1:11">
      <c r="A26" s="19">
        <v>2</v>
      </c>
      <c r="B26" s="20" t="s">
        <v>36</v>
      </c>
      <c r="C26" s="52">
        <v>2</v>
      </c>
      <c r="D26" s="4">
        <v>0</v>
      </c>
      <c r="E26" s="4">
        <v>0</v>
      </c>
      <c r="F26" s="4">
        <v>0</v>
      </c>
      <c r="G26" s="4">
        <v>0</v>
      </c>
      <c r="H26" s="3">
        <v>0</v>
      </c>
      <c r="I26" s="3">
        <v>0</v>
      </c>
      <c r="J26" s="3">
        <v>0</v>
      </c>
      <c r="K26" s="3">
        <v>0</v>
      </c>
    </row>
    <row r="27" spans="1:11">
      <c r="A27" s="19">
        <v>3</v>
      </c>
      <c r="B27" s="20" t="s">
        <v>38</v>
      </c>
      <c r="C27" s="52">
        <v>35</v>
      </c>
      <c r="D27" s="4">
        <v>0</v>
      </c>
      <c r="E27" s="4">
        <v>0</v>
      </c>
      <c r="F27" s="4">
        <v>0</v>
      </c>
      <c r="G27" s="4">
        <v>0</v>
      </c>
      <c r="H27" s="3">
        <v>0</v>
      </c>
      <c r="I27" s="3">
        <v>0</v>
      </c>
      <c r="J27" s="3">
        <v>0</v>
      </c>
      <c r="K27" s="3">
        <v>0</v>
      </c>
    </row>
    <row r="28" spans="1:11">
      <c r="A28" s="19">
        <v>4</v>
      </c>
      <c r="B28" s="20" t="s">
        <v>21</v>
      </c>
      <c r="C28" s="52">
        <v>3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</row>
    <row r="29" spans="1:11">
      <c r="A29" s="19">
        <v>5</v>
      </c>
      <c r="B29" s="20" t="s">
        <v>40</v>
      </c>
      <c r="C29" s="52">
        <v>1</v>
      </c>
      <c r="D29" s="4">
        <v>0</v>
      </c>
      <c r="E29" s="4">
        <v>0</v>
      </c>
      <c r="F29" s="4">
        <v>0</v>
      </c>
      <c r="G29" s="4">
        <v>0</v>
      </c>
      <c r="H29" s="3">
        <v>0</v>
      </c>
      <c r="I29" s="3">
        <v>0</v>
      </c>
      <c r="J29" s="3">
        <v>0</v>
      </c>
      <c r="K29" s="3">
        <v>0</v>
      </c>
    </row>
    <row r="30" spans="1:11">
      <c r="A30" s="19">
        <v>6</v>
      </c>
      <c r="B30" s="20" t="s">
        <v>34</v>
      </c>
      <c r="C30" s="52">
        <v>19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</row>
    <row r="31" spans="1:11">
      <c r="A31" s="19">
        <v>7</v>
      </c>
      <c r="B31" s="20" t="s">
        <v>45</v>
      </c>
      <c r="C31" s="52">
        <v>1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</row>
    <row r="32" spans="1:11">
      <c r="A32" s="19">
        <v>8</v>
      </c>
      <c r="B32" s="20" t="s">
        <v>41</v>
      </c>
      <c r="C32" s="52">
        <v>1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</row>
    <row r="33" spans="1:11">
      <c r="A33" s="19">
        <v>9</v>
      </c>
      <c r="B33" s="20" t="s">
        <v>43</v>
      </c>
      <c r="C33" s="52">
        <v>1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</row>
    <row r="34" spans="1:11" ht="30">
      <c r="A34" s="19">
        <v>10</v>
      </c>
      <c r="B34" s="20" t="s">
        <v>35</v>
      </c>
      <c r="C34" s="52">
        <v>20</v>
      </c>
      <c r="D34" s="4">
        <v>1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</row>
    <row r="35" spans="1:11">
      <c r="A35" s="19">
        <v>11</v>
      </c>
      <c r="B35" s="20" t="s">
        <v>39</v>
      </c>
      <c r="C35" s="52">
        <v>1</v>
      </c>
      <c r="D35" s="4">
        <v>0</v>
      </c>
      <c r="E35" s="4">
        <v>0</v>
      </c>
      <c r="F35" s="4">
        <v>0</v>
      </c>
      <c r="G35" s="4">
        <v>0</v>
      </c>
      <c r="H35" s="3">
        <v>0</v>
      </c>
      <c r="I35" s="3">
        <v>0</v>
      </c>
      <c r="J35" s="3">
        <v>0</v>
      </c>
      <c r="K35" s="3">
        <v>0</v>
      </c>
    </row>
    <row r="36" spans="1:11">
      <c r="A36" s="19">
        <v>12</v>
      </c>
      <c r="B36" s="20" t="s">
        <v>44</v>
      </c>
      <c r="C36" s="52">
        <v>0</v>
      </c>
      <c r="D36" s="4">
        <v>0</v>
      </c>
      <c r="E36" s="4">
        <v>0</v>
      </c>
      <c r="F36" s="4">
        <v>0</v>
      </c>
      <c r="G36" s="4">
        <v>0</v>
      </c>
      <c r="H36" s="3">
        <v>0</v>
      </c>
      <c r="I36" s="3">
        <v>0</v>
      </c>
      <c r="J36" s="3">
        <v>0</v>
      </c>
      <c r="K36" s="3">
        <v>0</v>
      </c>
    </row>
    <row r="37" spans="1:11">
      <c r="A37" s="19">
        <v>13</v>
      </c>
      <c r="B37" s="20" t="s">
        <v>42</v>
      </c>
      <c r="C37" s="52">
        <v>12</v>
      </c>
      <c r="D37" s="4">
        <v>0</v>
      </c>
      <c r="E37" s="4">
        <v>0</v>
      </c>
      <c r="F37" s="4">
        <v>0</v>
      </c>
      <c r="G37" s="4">
        <v>0</v>
      </c>
      <c r="H37" s="3">
        <v>0</v>
      </c>
      <c r="I37" s="3">
        <v>0</v>
      </c>
      <c r="J37" s="3">
        <v>0</v>
      </c>
      <c r="K37" s="3">
        <v>0</v>
      </c>
    </row>
    <row r="38" spans="1:11">
      <c r="A38" s="21" t="s">
        <v>105</v>
      </c>
      <c r="B38" s="22" t="s">
        <v>58</v>
      </c>
      <c r="C38" s="84">
        <f t="shared" ref="C38:K38" si="1">SUM(C25:C37)</f>
        <v>139</v>
      </c>
      <c r="D38" s="6">
        <f t="shared" si="1"/>
        <v>2</v>
      </c>
      <c r="E38" s="6">
        <f t="shared" si="1"/>
        <v>0</v>
      </c>
      <c r="F38" s="6">
        <f t="shared" si="1"/>
        <v>0</v>
      </c>
      <c r="G38" s="6">
        <f t="shared" si="1"/>
        <v>0</v>
      </c>
      <c r="H38" s="5">
        <f t="shared" si="1"/>
        <v>0</v>
      </c>
      <c r="I38" s="5">
        <f t="shared" si="1"/>
        <v>0</v>
      </c>
      <c r="J38" s="5">
        <f t="shared" si="1"/>
        <v>0</v>
      </c>
      <c r="K38" s="5">
        <f t="shared" si="1"/>
        <v>0</v>
      </c>
    </row>
    <row r="39" spans="1:11">
      <c r="A39" s="19">
        <v>1</v>
      </c>
      <c r="B39" s="20" t="s">
        <v>47</v>
      </c>
      <c r="C39" s="52">
        <v>233</v>
      </c>
      <c r="D39" s="4">
        <v>18</v>
      </c>
      <c r="E39" s="4">
        <v>6</v>
      </c>
      <c r="F39" s="4">
        <v>17.940000000000001</v>
      </c>
      <c r="G39" s="4">
        <v>5</v>
      </c>
      <c r="H39" s="3">
        <v>8.7899999999999991</v>
      </c>
      <c r="I39" s="3">
        <v>16</v>
      </c>
      <c r="J39" s="3">
        <v>16</v>
      </c>
      <c r="K39" s="3">
        <v>0</v>
      </c>
    </row>
    <row r="40" spans="1:11">
      <c r="A40" s="21" t="s">
        <v>106</v>
      </c>
      <c r="B40" s="22" t="s">
        <v>58</v>
      </c>
      <c r="C40" s="84">
        <v>233</v>
      </c>
      <c r="D40" s="4">
        <v>18</v>
      </c>
      <c r="E40" s="4">
        <v>6</v>
      </c>
      <c r="F40" s="4">
        <v>17.940000000000001</v>
      </c>
      <c r="G40" s="4">
        <v>5</v>
      </c>
      <c r="H40" s="3">
        <v>8.7899999999999991</v>
      </c>
      <c r="I40" s="3">
        <v>16</v>
      </c>
      <c r="J40" s="3">
        <v>16</v>
      </c>
      <c r="K40" s="3">
        <v>0</v>
      </c>
    </row>
    <row r="41" spans="1:11">
      <c r="A41" s="19">
        <v>1</v>
      </c>
      <c r="B41" s="20" t="s">
        <v>50</v>
      </c>
      <c r="C41" s="52">
        <v>161</v>
      </c>
      <c r="D41" s="4">
        <v>9</v>
      </c>
      <c r="E41" s="4">
        <v>14</v>
      </c>
      <c r="F41" s="4">
        <v>21.75</v>
      </c>
      <c r="G41" s="4">
        <v>14</v>
      </c>
      <c r="H41" s="3">
        <v>21.75</v>
      </c>
      <c r="I41" s="3">
        <v>9</v>
      </c>
      <c r="J41" s="3">
        <v>9</v>
      </c>
      <c r="K41" s="3">
        <v>0</v>
      </c>
    </row>
    <row r="42" spans="1:11">
      <c r="A42" s="19">
        <v>2</v>
      </c>
      <c r="B42" s="20" t="s">
        <v>49</v>
      </c>
      <c r="C42" s="52">
        <v>2</v>
      </c>
      <c r="D42" s="4">
        <v>0</v>
      </c>
      <c r="E42" s="4">
        <v>0</v>
      </c>
      <c r="F42" s="4">
        <v>0</v>
      </c>
      <c r="G42" s="4">
        <v>0</v>
      </c>
      <c r="H42" s="3">
        <v>0</v>
      </c>
      <c r="I42" s="3">
        <v>0</v>
      </c>
      <c r="J42" s="3">
        <v>0</v>
      </c>
      <c r="K42" s="3">
        <v>0</v>
      </c>
    </row>
    <row r="43" spans="1:11">
      <c r="A43" s="19">
        <v>3</v>
      </c>
      <c r="B43" s="20" t="s">
        <v>51</v>
      </c>
      <c r="C43" s="52">
        <v>10</v>
      </c>
      <c r="D43" s="4">
        <v>0</v>
      </c>
      <c r="E43" s="4">
        <v>0</v>
      </c>
      <c r="F43" s="4">
        <v>0</v>
      </c>
      <c r="G43" s="4">
        <v>0</v>
      </c>
      <c r="H43" s="3">
        <v>0</v>
      </c>
      <c r="I43" s="3">
        <v>0</v>
      </c>
      <c r="J43" s="3">
        <v>0</v>
      </c>
      <c r="K43" s="3">
        <v>0</v>
      </c>
    </row>
    <row r="44" spans="1:11">
      <c r="A44" s="19">
        <v>4</v>
      </c>
      <c r="B44" s="20" t="s">
        <v>52</v>
      </c>
      <c r="C44" s="52">
        <v>0</v>
      </c>
      <c r="D44" s="4">
        <v>0</v>
      </c>
      <c r="E44" s="4">
        <v>0</v>
      </c>
      <c r="F44" s="4">
        <v>0</v>
      </c>
      <c r="G44" s="4">
        <v>0</v>
      </c>
      <c r="H44" s="3">
        <v>0</v>
      </c>
      <c r="I44" s="3">
        <v>0</v>
      </c>
      <c r="J44" s="3">
        <v>0</v>
      </c>
      <c r="K44" s="3">
        <v>0</v>
      </c>
    </row>
    <row r="45" spans="1:11">
      <c r="A45" s="85" t="s">
        <v>140</v>
      </c>
      <c r="B45" s="86" t="s">
        <v>206</v>
      </c>
      <c r="C45" s="84">
        <f t="shared" ref="C45:K45" si="2">SUM(C41:C44)</f>
        <v>173</v>
      </c>
      <c r="D45" s="6">
        <f t="shared" si="2"/>
        <v>9</v>
      </c>
      <c r="E45" s="6">
        <f t="shared" si="2"/>
        <v>14</v>
      </c>
      <c r="F45" s="6">
        <f t="shared" si="2"/>
        <v>21.75</v>
      </c>
      <c r="G45" s="6">
        <f t="shared" si="2"/>
        <v>14</v>
      </c>
      <c r="H45" s="5">
        <f t="shared" si="2"/>
        <v>21.75</v>
      </c>
      <c r="I45" s="5">
        <f t="shared" si="2"/>
        <v>9</v>
      </c>
      <c r="J45" s="5">
        <f t="shared" si="2"/>
        <v>9</v>
      </c>
      <c r="K45" s="5">
        <f t="shared" si="2"/>
        <v>0</v>
      </c>
    </row>
    <row r="46" spans="1:11">
      <c r="A46" s="21" t="s">
        <v>110</v>
      </c>
      <c r="B46" s="22" t="s">
        <v>58</v>
      </c>
      <c r="C46" s="87">
        <f>C24+C38+C40+C45</f>
        <v>1153</v>
      </c>
      <c r="D46" s="87">
        <f t="shared" ref="D46:K46" si="3">D24+D38+D40+D45</f>
        <v>125</v>
      </c>
      <c r="E46" s="87">
        <f t="shared" si="3"/>
        <v>34</v>
      </c>
      <c r="F46" s="87">
        <f t="shared" si="3"/>
        <v>71.92</v>
      </c>
      <c r="G46" s="87">
        <f t="shared" si="3"/>
        <v>29</v>
      </c>
      <c r="H46" s="87">
        <f t="shared" si="3"/>
        <v>42.58</v>
      </c>
      <c r="I46" s="87">
        <f t="shared" si="3"/>
        <v>98</v>
      </c>
      <c r="J46" s="87">
        <f t="shared" si="3"/>
        <v>98</v>
      </c>
      <c r="K46" s="87">
        <f t="shared" si="3"/>
        <v>13</v>
      </c>
    </row>
    <row r="47" spans="1:11">
      <c r="A47" s="23"/>
    </row>
  </sheetData>
  <mergeCells count="2">
    <mergeCell ref="A1:K1"/>
    <mergeCell ref="A2:K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workbookViewId="0">
      <selection activeCell="M21" sqref="M21"/>
    </sheetView>
  </sheetViews>
  <sheetFormatPr defaultRowHeight="15"/>
  <cols>
    <col min="3" max="3" width="9.85546875" customWidth="1"/>
  </cols>
  <sheetData>
    <row r="1" spans="1:19">
      <c r="A1" s="209" t="s">
        <v>207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</row>
    <row r="2" spans="1:19">
      <c r="A2" s="213" t="s">
        <v>75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</row>
    <row r="3" spans="1:19" ht="105">
      <c r="A3" s="24" t="s">
        <v>94</v>
      </c>
      <c r="B3" s="24" t="s">
        <v>2</v>
      </c>
      <c r="C3" s="24" t="s">
        <v>203</v>
      </c>
      <c r="D3" s="24" t="s">
        <v>208</v>
      </c>
      <c r="E3" s="24" t="s">
        <v>209</v>
      </c>
      <c r="F3" s="24" t="s">
        <v>210</v>
      </c>
      <c r="G3" s="24" t="s">
        <v>211</v>
      </c>
      <c r="H3" s="24" t="s">
        <v>212</v>
      </c>
      <c r="I3" s="24" t="s">
        <v>213</v>
      </c>
      <c r="J3" s="24" t="s">
        <v>214</v>
      </c>
      <c r="K3" s="24" t="s">
        <v>215</v>
      </c>
      <c r="L3" s="24" t="s">
        <v>216</v>
      </c>
      <c r="M3" s="24" t="s">
        <v>217</v>
      </c>
      <c r="N3" s="24" t="s">
        <v>218</v>
      </c>
      <c r="O3" s="24" t="s">
        <v>219</v>
      </c>
      <c r="P3" s="24" t="s">
        <v>220</v>
      </c>
      <c r="Q3" s="24" t="s">
        <v>221</v>
      </c>
      <c r="R3" s="24" t="s">
        <v>222</v>
      </c>
      <c r="S3" s="24" t="s">
        <v>223</v>
      </c>
    </row>
    <row r="4" spans="1:19">
      <c r="A4" s="19">
        <v>1</v>
      </c>
      <c r="B4" s="20" t="s">
        <v>12</v>
      </c>
      <c r="C4" s="20">
        <v>0</v>
      </c>
      <c r="D4" s="20">
        <v>0</v>
      </c>
      <c r="E4" s="20">
        <v>0</v>
      </c>
      <c r="F4" s="20">
        <v>0</v>
      </c>
      <c r="G4" s="20">
        <v>0</v>
      </c>
      <c r="H4" s="20">
        <v>0</v>
      </c>
      <c r="I4" s="20">
        <v>0</v>
      </c>
      <c r="J4" s="20">
        <v>0</v>
      </c>
      <c r="K4" s="20">
        <v>0</v>
      </c>
      <c r="L4" s="20">
        <v>0</v>
      </c>
      <c r="M4" s="20">
        <v>0</v>
      </c>
      <c r="N4" s="20">
        <v>0</v>
      </c>
      <c r="O4" s="20">
        <v>0</v>
      </c>
      <c r="P4" s="20">
        <v>0</v>
      </c>
      <c r="Q4" s="20">
        <v>0</v>
      </c>
      <c r="R4" s="20">
        <v>0</v>
      </c>
      <c r="S4" s="20">
        <v>0</v>
      </c>
    </row>
    <row r="5" spans="1:19">
      <c r="A5" s="19">
        <v>2</v>
      </c>
      <c r="B5" s="20" t="s">
        <v>13</v>
      </c>
      <c r="C5" s="20">
        <v>0</v>
      </c>
      <c r="D5" s="20">
        <v>0</v>
      </c>
      <c r="E5" s="20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20">
        <v>0</v>
      </c>
      <c r="O5" s="20">
        <v>0</v>
      </c>
      <c r="P5" s="20">
        <v>0</v>
      </c>
      <c r="Q5" s="20">
        <v>0</v>
      </c>
      <c r="R5" s="20">
        <v>0</v>
      </c>
      <c r="S5" s="20">
        <v>0</v>
      </c>
    </row>
    <row r="6" spans="1:19">
      <c r="A6" s="19">
        <v>3</v>
      </c>
      <c r="B6" s="20" t="s">
        <v>14</v>
      </c>
      <c r="C6" s="20">
        <v>0</v>
      </c>
      <c r="D6" s="20">
        <v>0</v>
      </c>
      <c r="E6" s="20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  <c r="O6" s="20">
        <v>0</v>
      </c>
      <c r="P6" s="20">
        <v>0</v>
      </c>
      <c r="Q6" s="20">
        <v>0</v>
      </c>
      <c r="R6" s="20">
        <v>0</v>
      </c>
      <c r="S6" s="20">
        <v>0</v>
      </c>
    </row>
    <row r="7" spans="1:19">
      <c r="A7" s="19">
        <v>4</v>
      </c>
      <c r="B7" s="20" t="s">
        <v>15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20">
        <v>0</v>
      </c>
    </row>
    <row r="8" spans="1:19">
      <c r="A8" s="19">
        <v>5</v>
      </c>
      <c r="B8" s="20" t="s">
        <v>16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</row>
    <row r="9" spans="1:19">
      <c r="A9" s="19">
        <v>6</v>
      </c>
      <c r="B9" s="20" t="s">
        <v>17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0">
        <v>16</v>
      </c>
      <c r="I9" s="20">
        <v>10</v>
      </c>
      <c r="J9" s="20">
        <v>16</v>
      </c>
      <c r="K9" s="20">
        <v>10</v>
      </c>
      <c r="L9" s="20">
        <v>0</v>
      </c>
      <c r="M9" s="20">
        <v>0</v>
      </c>
      <c r="N9" s="20">
        <v>0</v>
      </c>
      <c r="O9" s="20">
        <v>0</v>
      </c>
      <c r="P9" s="20">
        <v>28</v>
      </c>
      <c r="Q9" s="20">
        <v>17.04</v>
      </c>
      <c r="R9" s="20">
        <v>28</v>
      </c>
      <c r="S9" s="20">
        <v>17.04</v>
      </c>
    </row>
    <row r="10" spans="1:19">
      <c r="A10" s="19">
        <v>7</v>
      </c>
      <c r="B10" s="20" t="s">
        <v>19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</row>
    <row r="11" spans="1:19">
      <c r="A11" s="19">
        <v>8</v>
      </c>
      <c r="B11" s="20" t="s">
        <v>22</v>
      </c>
      <c r="C11" s="20">
        <v>5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2</v>
      </c>
      <c r="Q11" s="20">
        <v>0.95</v>
      </c>
      <c r="R11" s="20">
        <v>2</v>
      </c>
      <c r="S11" s="20">
        <v>0.95</v>
      </c>
    </row>
    <row r="12" spans="1:19">
      <c r="A12" s="19">
        <v>9</v>
      </c>
      <c r="B12" s="20" t="s">
        <v>23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1</v>
      </c>
      <c r="I12" s="20">
        <v>0.73</v>
      </c>
      <c r="J12" s="20">
        <v>1</v>
      </c>
      <c r="K12" s="20">
        <v>0.73</v>
      </c>
      <c r="L12" s="20">
        <v>0</v>
      </c>
      <c r="M12" s="20">
        <v>0</v>
      </c>
      <c r="N12" s="20">
        <v>0</v>
      </c>
      <c r="O12" s="20">
        <v>0</v>
      </c>
      <c r="P12" s="20">
        <v>1</v>
      </c>
      <c r="Q12" s="20">
        <v>0.73</v>
      </c>
      <c r="R12" s="20">
        <v>1</v>
      </c>
      <c r="S12" s="20">
        <v>0.73</v>
      </c>
    </row>
    <row r="13" spans="1:19">
      <c r="A13" s="19">
        <v>10</v>
      </c>
      <c r="B13" s="20" t="s">
        <v>24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</row>
    <row r="14" spans="1:19">
      <c r="A14" s="19">
        <v>11</v>
      </c>
      <c r="B14" s="20" t="s">
        <v>25</v>
      </c>
      <c r="C14" s="20">
        <v>34</v>
      </c>
      <c r="D14" s="20">
        <v>0</v>
      </c>
      <c r="E14" s="20">
        <v>0</v>
      </c>
      <c r="F14" s="20">
        <v>1</v>
      </c>
      <c r="G14" s="20">
        <v>0.5</v>
      </c>
      <c r="H14" s="20">
        <v>1</v>
      </c>
      <c r="I14" s="20">
        <v>0.5</v>
      </c>
      <c r="J14" s="20">
        <v>2</v>
      </c>
      <c r="K14" s="20">
        <v>1</v>
      </c>
      <c r="L14" s="20">
        <v>51</v>
      </c>
      <c r="M14" s="20">
        <v>13.3</v>
      </c>
      <c r="N14" s="20">
        <v>5</v>
      </c>
      <c r="O14" s="20">
        <v>1.9</v>
      </c>
      <c r="P14" s="20">
        <v>5</v>
      </c>
      <c r="Q14" s="20">
        <v>1.9</v>
      </c>
      <c r="R14" s="20">
        <v>10</v>
      </c>
      <c r="S14" s="20">
        <v>3.8</v>
      </c>
    </row>
    <row r="15" spans="1:19">
      <c r="A15" s="19">
        <v>12</v>
      </c>
      <c r="B15" s="20" t="s">
        <v>26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</row>
    <row r="16" spans="1:19">
      <c r="A16" s="19">
        <v>13</v>
      </c>
      <c r="B16" s="20" t="s">
        <v>27</v>
      </c>
      <c r="C16" s="20">
        <v>0</v>
      </c>
      <c r="D16" s="20">
        <v>18</v>
      </c>
      <c r="E16" s="20">
        <v>0.42</v>
      </c>
      <c r="F16" s="20">
        <v>4</v>
      </c>
      <c r="G16" s="20">
        <v>2</v>
      </c>
      <c r="H16" s="20">
        <v>1</v>
      </c>
      <c r="I16" s="20">
        <v>1</v>
      </c>
      <c r="J16" s="20">
        <v>5</v>
      </c>
      <c r="K16" s="20">
        <v>3</v>
      </c>
      <c r="L16" s="20">
        <v>2925</v>
      </c>
      <c r="M16" s="20">
        <v>78.3</v>
      </c>
      <c r="N16" s="20">
        <v>12</v>
      </c>
      <c r="O16" s="20">
        <v>5.83</v>
      </c>
      <c r="P16" s="20">
        <v>37</v>
      </c>
      <c r="Q16" s="20">
        <v>31.65</v>
      </c>
      <c r="R16" s="20">
        <v>49</v>
      </c>
      <c r="S16" s="20">
        <v>37.479999999999997</v>
      </c>
    </row>
    <row r="17" spans="1:19">
      <c r="A17" s="19">
        <v>14</v>
      </c>
      <c r="B17" s="20" t="s">
        <v>28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</row>
    <row r="18" spans="1:19">
      <c r="A18" s="19">
        <v>15</v>
      </c>
      <c r="B18" s="20" t="s">
        <v>29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26</v>
      </c>
      <c r="M18" s="20">
        <v>1.96</v>
      </c>
      <c r="N18" s="20">
        <v>0</v>
      </c>
      <c r="O18" s="20">
        <v>0</v>
      </c>
      <c r="P18" s="20">
        <v>7</v>
      </c>
      <c r="Q18" s="20">
        <v>7.04</v>
      </c>
      <c r="R18" s="20">
        <v>7</v>
      </c>
      <c r="S18" s="20">
        <v>7.04</v>
      </c>
    </row>
    <row r="19" spans="1:19">
      <c r="A19" s="19">
        <v>16</v>
      </c>
      <c r="B19" s="20" t="s">
        <v>30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24</v>
      </c>
      <c r="M19" s="20">
        <v>19.11</v>
      </c>
      <c r="N19" s="20">
        <v>0</v>
      </c>
      <c r="O19" s="20">
        <v>0</v>
      </c>
      <c r="P19" s="20">
        <v>7</v>
      </c>
      <c r="Q19" s="20">
        <v>0.15</v>
      </c>
      <c r="R19" s="20">
        <v>7</v>
      </c>
      <c r="S19" s="20">
        <v>0.15</v>
      </c>
    </row>
    <row r="20" spans="1:19">
      <c r="A20" s="19">
        <v>17</v>
      </c>
      <c r="B20" s="20" t="s">
        <v>31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4</v>
      </c>
      <c r="M20" s="20">
        <v>0</v>
      </c>
      <c r="N20" s="20">
        <v>0</v>
      </c>
      <c r="O20" s="20">
        <v>0</v>
      </c>
      <c r="P20" s="20">
        <v>4</v>
      </c>
      <c r="Q20" s="20">
        <v>1.86</v>
      </c>
      <c r="R20" s="20">
        <v>4</v>
      </c>
      <c r="S20" s="20">
        <v>1.86</v>
      </c>
    </row>
    <row r="21" spans="1:19">
      <c r="A21" s="19">
        <v>18</v>
      </c>
      <c r="B21" s="20" t="s">
        <v>18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</row>
    <row r="22" spans="1:19">
      <c r="A22" s="21" t="s">
        <v>104</v>
      </c>
      <c r="B22" s="22" t="s">
        <v>58</v>
      </c>
      <c r="C22" s="22">
        <v>39</v>
      </c>
      <c r="D22" s="22">
        <v>18</v>
      </c>
      <c r="E22" s="22">
        <v>0.42</v>
      </c>
      <c r="F22" s="22">
        <v>5</v>
      </c>
      <c r="G22" s="22">
        <v>2.5</v>
      </c>
      <c r="H22" s="22">
        <v>19</v>
      </c>
      <c r="I22" s="22">
        <v>12.23</v>
      </c>
      <c r="J22" s="22">
        <v>24</v>
      </c>
      <c r="K22" s="22">
        <v>14.73</v>
      </c>
      <c r="L22" s="22">
        <v>3030</v>
      </c>
      <c r="M22" s="22">
        <v>112.67</v>
      </c>
      <c r="N22" s="22">
        <v>17</v>
      </c>
      <c r="O22" s="22">
        <v>7.73</v>
      </c>
      <c r="P22" s="22">
        <v>91</v>
      </c>
      <c r="Q22" s="22">
        <v>61.32</v>
      </c>
      <c r="R22" s="22">
        <v>108</v>
      </c>
      <c r="S22" s="22">
        <v>69.05</v>
      </c>
    </row>
    <row r="23" spans="1:19">
      <c r="A23" s="19">
        <v>1</v>
      </c>
      <c r="B23" s="20" t="s">
        <v>37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</row>
    <row r="24" spans="1:19">
      <c r="A24" s="19">
        <v>2</v>
      </c>
      <c r="B24" s="20" t="s">
        <v>36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</row>
    <row r="25" spans="1:19">
      <c r="A25" s="19">
        <v>3</v>
      </c>
      <c r="B25" s="20" t="s">
        <v>38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</row>
    <row r="26" spans="1:19">
      <c r="A26" s="19">
        <v>4</v>
      </c>
      <c r="B26" s="20" t="s">
        <v>21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</row>
    <row r="27" spans="1:19">
      <c r="A27" s="19">
        <v>5</v>
      </c>
      <c r="B27" s="20" t="s">
        <v>40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</row>
    <row r="28" spans="1:19">
      <c r="A28" s="19">
        <v>6</v>
      </c>
      <c r="B28" s="20" t="s">
        <v>34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</row>
    <row r="29" spans="1:19">
      <c r="A29" s="19">
        <v>7</v>
      </c>
      <c r="B29" s="20" t="s">
        <v>45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</row>
    <row r="30" spans="1:19">
      <c r="A30" s="19">
        <v>8</v>
      </c>
      <c r="B30" s="20" t="s">
        <v>41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</row>
    <row r="31" spans="1:19">
      <c r="A31" s="19">
        <v>9</v>
      </c>
      <c r="B31" s="20" t="s">
        <v>43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</row>
    <row r="32" spans="1:19" ht="30">
      <c r="A32" s="19">
        <v>10</v>
      </c>
      <c r="B32" s="20" t="s">
        <v>35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</row>
    <row r="33" spans="1:19">
      <c r="A33" s="19">
        <v>11</v>
      </c>
      <c r="B33" s="20" t="s">
        <v>39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</row>
    <row r="34" spans="1:19">
      <c r="A34" s="19">
        <v>12</v>
      </c>
      <c r="B34" s="20" t="s">
        <v>44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</row>
    <row r="35" spans="1:19">
      <c r="A35" s="19">
        <v>13</v>
      </c>
      <c r="B35" s="20" t="s">
        <v>42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</row>
    <row r="36" spans="1:19">
      <c r="A36" s="21" t="s">
        <v>105</v>
      </c>
      <c r="B36" s="22" t="s">
        <v>58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</row>
    <row r="37" spans="1:19">
      <c r="A37" s="19">
        <v>1</v>
      </c>
      <c r="B37" s="20" t="s">
        <v>47</v>
      </c>
      <c r="C37" s="20">
        <v>0</v>
      </c>
      <c r="D37" s="20">
        <v>706</v>
      </c>
      <c r="E37" s="20">
        <v>27.3</v>
      </c>
      <c r="F37" s="20">
        <v>83</v>
      </c>
      <c r="G37" s="20">
        <v>91.6</v>
      </c>
      <c r="H37" s="20">
        <v>114</v>
      </c>
      <c r="I37" s="20">
        <v>104.02</v>
      </c>
      <c r="J37" s="20">
        <v>197</v>
      </c>
      <c r="K37" s="20">
        <v>195.62</v>
      </c>
      <c r="L37" s="20">
        <v>12901</v>
      </c>
      <c r="M37" s="20">
        <v>1743.82</v>
      </c>
      <c r="N37" s="20">
        <v>1439</v>
      </c>
      <c r="O37" s="20">
        <v>895.47</v>
      </c>
      <c r="P37" s="20">
        <v>2070</v>
      </c>
      <c r="Q37" s="20">
        <v>1334.59</v>
      </c>
      <c r="R37" s="20">
        <v>3509</v>
      </c>
      <c r="S37" s="20">
        <v>2230.06</v>
      </c>
    </row>
    <row r="38" spans="1:19">
      <c r="A38" s="21" t="s">
        <v>106</v>
      </c>
      <c r="B38" s="22" t="s">
        <v>58</v>
      </c>
      <c r="C38" s="22">
        <v>0</v>
      </c>
      <c r="D38" s="22">
        <v>706</v>
      </c>
      <c r="E38" s="22">
        <v>27.3</v>
      </c>
      <c r="F38" s="22">
        <v>83</v>
      </c>
      <c r="G38" s="22">
        <v>91.6</v>
      </c>
      <c r="H38" s="22">
        <v>114</v>
      </c>
      <c r="I38" s="22">
        <v>104.02</v>
      </c>
      <c r="J38" s="22">
        <v>197</v>
      </c>
      <c r="K38" s="22">
        <v>195.62</v>
      </c>
      <c r="L38" s="22">
        <v>12901</v>
      </c>
      <c r="M38" s="22">
        <v>1743.82</v>
      </c>
      <c r="N38" s="22">
        <v>1439</v>
      </c>
      <c r="O38" s="22">
        <v>895.47</v>
      </c>
      <c r="P38" s="22">
        <v>2070</v>
      </c>
      <c r="Q38" s="22">
        <v>1334.59</v>
      </c>
      <c r="R38" s="22">
        <v>3509</v>
      </c>
      <c r="S38" s="22">
        <v>2230.06</v>
      </c>
    </row>
    <row r="39" spans="1:19">
      <c r="A39" s="19">
        <v>1</v>
      </c>
      <c r="B39" s="20" t="s">
        <v>50</v>
      </c>
      <c r="C39" s="20">
        <v>0</v>
      </c>
      <c r="D39" s="20">
        <v>12</v>
      </c>
      <c r="E39" s="20">
        <v>0.76</v>
      </c>
      <c r="F39" s="20">
        <v>10</v>
      </c>
      <c r="G39" s="20">
        <v>0.2</v>
      </c>
      <c r="H39" s="20">
        <v>10</v>
      </c>
      <c r="I39" s="20">
        <v>0.2</v>
      </c>
      <c r="J39" s="20">
        <v>20</v>
      </c>
      <c r="K39" s="20">
        <v>0.4</v>
      </c>
      <c r="L39" s="20">
        <v>2901</v>
      </c>
      <c r="M39" s="20">
        <v>340.32</v>
      </c>
      <c r="N39" s="20">
        <v>222</v>
      </c>
      <c r="O39" s="20">
        <v>140.75</v>
      </c>
      <c r="P39" s="20">
        <v>194</v>
      </c>
      <c r="Q39" s="20">
        <v>74.88</v>
      </c>
      <c r="R39" s="20">
        <v>416</v>
      </c>
      <c r="S39" s="20">
        <v>215.63</v>
      </c>
    </row>
    <row r="40" spans="1:19">
      <c r="A40" s="19">
        <v>2</v>
      </c>
      <c r="B40" s="20" t="s">
        <v>49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</row>
    <row r="41" spans="1:19">
      <c r="A41" s="19">
        <v>3</v>
      </c>
      <c r="B41" s="20" t="s">
        <v>51</v>
      </c>
      <c r="C41" s="20">
        <v>12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</row>
    <row r="42" spans="1:19">
      <c r="A42" s="19">
        <v>4</v>
      </c>
      <c r="B42" s="20" t="s">
        <v>52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0">
        <v>0</v>
      </c>
    </row>
    <row r="43" spans="1:19">
      <c r="A43" s="21" t="s">
        <v>110</v>
      </c>
      <c r="B43" s="22" t="s">
        <v>58</v>
      </c>
      <c r="C43" s="22">
        <v>51</v>
      </c>
      <c r="D43" s="22">
        <v>736</v>
      </c>
      <c r="E43" s="22">
        <v>28.48</v>
      </c>
      <c r="F43" s="22">
        <v>98</v>
      </c>
      <c r="G43" s="22">
        <v>94.3</v>
      </c>
      <c r="H43" s="22">
        <v>143</v>
      </c>
      <c r="I43" s="22">
        <v>116.45</v>
      </c>
      <c r="J43" s="22">
        <v>241</v>
      </c>
      <c r="K43" s="22">
        <v>210.75</v>
      </c>
      <c r="L43" s="22">
        <v>18832</v>
      </c>
      <c r="M43" s="22">
        <v>2196.81</v>
      </c>
      <c r="N43" s="22">
        <v>1678</v>
      </c>
      <c r="O43" s="22">
        <v>1043.95</v>
      </c>
      <c r="P43" s="22">
        <v>2355</v>
      </c>
      <c r="Q43" s="22">
        <v>1470.79</v>
      </c>
      <c r="R43" s="22">
        <v>4033</v>
      </c>
      <c r="S43" s="22">
        <v>2514.7399999999998</v>
      </c>
    </row>
    <row r="44" spans="1:19">
      <c r="A44" s="23"/>
    </row>
  </sheetData>
  <mergeCells count="2">
    <mergeCell ref="A1:S1"/>
    <mergeCell ref="A2:S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workbookViewId="0">
      <selection activeCell="P18" sqref="P18"/>
    </sheetView>
  </sheetViews>
  <sheetFormatPr defaultRowHeight="15"/>
  <cols>
    <col min="1" max="1" width="10.85546875" customWidth="1"/>
    <col min="2" max="2" width="11.42578125" customWidth="1"/>
    <col min="3" max="3" width="10" customWidth="1"/>
    <col min="4" max="10" width="13.140625"/>
    <col min="11" max="11" width="11.85546875" customWidth="1"/>
  </cols>
  <sheetData>
    <row r="1" spans="1:11">
      <c r="A1" s="209" t="s">
        <v>224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spans="1:11">
      <c r="A2" s="213" t="s">
        <v>75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</row>
    <row r="3" spans="1:11" ht="75">
      <c r="A3" s="24" t="s">
        <v>94</v>
      </c>
      <c r="B3" s="24" t="s">
        <v>2</v>
      </c>
      <c r="C3" s="24" t="s">
        <v>203</v>
      </c>
      <c r="D3" s="24" t="s">
        <v>225</v>
      </c>
      <c r="E3" s="24" t="s">
        <v>226</v>
      </c>
      <c r="F3" s="24" t="s">
        <v>227</v>
      </c>
      <c r="G3" s="24" t="s">
        <v>228</v>
      </c>
      <c r="H3" s="24" t="s">
        <v>229</v>
      </c>
      <c r="I3" s="24" t="s">
        <v>230</v>
      </c>
      <c r="J3" s="24" t="s">
        <v>231</v>
      </c>
      <c r="K3" s="24" t="s">
        <v>232</v>
      </c>
    </row>
    <row r="4" spans="1:11">
      <c r="A4" s="20">
        <v>1</v>
      </c>
      <c r="B4" s="20" t="s">
        <v>12</v>
      </c>
      <c r="C4" s="20">
        <v>0</v>
      </c>
      <c r="D4" s="20">
        <v>0</v>
      </c>
      <c r="E4" s="20">
        <v>0</v>
      </c>
      <c r="F4" s="20">
        <v>0</v>
      </c>
      <c r="G4" s="20">
        <v>0</v>
      </c>
      <c r="H4" s="20">
        <v>0</v>
      </c>
      <c r="I4" s="20">
        <v>0</v>
      </c>
      <c r="J4" s="20">
        <v>0</v>
      </c>
      <c r="K4" s="20">
        <v>0</v>
      </c>
    </row>
    <row r="5" spans="1:11">
      <c r="A5" s="20">
        <v>2</v>
      </c>
      <c r="B5" s="20" t="s">
        <v>13</v>
      </c>
      <c r="C5" s="20">
        <v>0</v>
      </c>
      <c r="D5" s="20">
        <v>0</v>
      </c>
      <c r="E5" s="20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</row>
    <row r="6" spans="1:11">
      <c r="A6" s="20">
        <v>3</v>
      </c>
      <c r="B6" s="20" t="s">
        <v>14</v>
      </c>
      <c r="C6" s="20">
        <v>0</v>
      </c>
      <c r="D6" s="20">
        <v>0</v>
      </c>
      <c r="E6" s="20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</row>
    <row r="7" spans="1:11">
      <c r="A7" s="20">
        <v>4</v>
      </c>
      <c r="B7" s="20" t="s">
        <v>15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</row>
    <row r="8" spans="1:11">
      <c r="A8" s="20">
        <v>5</v>
      </c>
      <c r="B8" s="20" t="s">
        <v>16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</row>
    <row r="9" spans="1:11">
      <c r="A9" s="20">
        <v>6</v>
      </c>
      <c r="B9" s="20" t="s">
        <v>17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</row>
    <row r="10" spans="1:11">
      <c r="A10" s="20">
        <v>7</v>
      </c>
      <c r="B10" s="20" t="s">
        <v>19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</row>
    <row r="11" spans="1:11">
      <c r="A11" s="20">
        <v>8</v>
      </c>
      <c r="B11" s="20" t="s">
        <v>22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</row>
    <row r="12" spans="1:11">
      <c r="A12" s="20">
        <v>9</v>
      </c>
      <c r="B12" s="20" t="s">
        <v>23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</row>
    <row r="13" spans="1:11">
      <c r="A13" s="20">
        <v>10</v>
      </c>
      <c r="B13" s="20" t="s">
        <v>24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</row>
    <row r="14" spans="1:11">
      <c r="A14" s="20">
        <v>11</v>
      </c>
      <c r="B14" s="20" t="s">
        <v>25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</row>
    <row r="15" spans="1:11">
      <c r="A15" s="20">
        <v>12</v>
      </c>
      <c r="B15" s="20" t="s">
        <v>26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</row>
    <row r="16" spans="1:11">
      <c r="A16" s="20">
        <v>13</v>
      </c>
      <c r="B16" s="20" t="s">
        <v>27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11</v>
      </c>
      <c r="I16" s="20">
        <v>4.3099999999999996</v>
      </c>
      <c r="J16" s="20">
        <v>11</v>
      </c>
      <c r="K16" s="20">
        <v>4.3099999999999996</v>
      </c>
    </row>
    <row r="17" spans="1:11">
      <c r="A17" s="20">
        <v>14</v>
      </c>
      <c r="B17" s="20" t="s">
        <v>28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</row>
    <row r="18" spans="1:11">
      <c r="A18" s="20">
        <v>15</v>
      </c>
      <c r="B18" s="20" t="s">
        <v>29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</row>
    <row r="19" spans="1:11">
      <c r="A19" s="20">
        <v>16</v>
      </c>
      <c r="B19" s="20" t="s">
        <v>30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24</v>
      </c>
      <c r="I19" s="20">
        <v>19.11</v>
      </c>
      <c r="J19" s="20">
        <v>7</v>
      </c>
      <c r="K19" s="20">
        <v>0.15</v>
      </c>
    </row>
    <row r="20" spans="1:11">
      <c r="A20" s="20">
        <v>17</v>
      </c>
      <c r="B20" s="20" t="s">
        <v>31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</row>
    <row r="21" spans="1:11">
      <c r="A21" s="20">
        <v>18</v>
      </c>
      <c r="B21" s="20" t="s">
        <v>18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</row>
    <row r="22" spans="1:11">
      <c r="A22" s="22" t="s">
        <v>104</v>
      </c>
      <c r="B22" s="22" t="s">
        <v>58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35</v>
      </c>
      <c r="I22" s="22">
        <v>23.42</v>
      </c>
      <c r="J22" s="22">
        <v>18</v>
      </c>
      <c r="K22" s="22">
        <v>4.46</v>
      </c>
    </row>
    <row r="23" spans="1:11">
      <c r="A23" s="20">
        <v>1</v>
      </c>
      <c r="B23" s="20" t="s">
        <v>37</v>
      </c>
      <c r="C23" s="20">
        <v>0</v>
      </c>
      <c r="D23" s="20">
        <v>8</v>
      </c>
      <c r="E23" s="20">
        <v>6.17</v>
      </c>
      <c r="F23" s="20">
        <v>44</v>
      </c>
      <c r="G23" s="20">
        <v>11.99</v>
      </c>
      <c r="H23" s="20">
        <v>277</v>
      </c>
      <c r="I23" s="20">
        <v>28.58</v>
      </c>
      <c r="J23" s="20">
        <v>277</v>
      </c>
      <c r="K23" s="20">
        <v>34.01</v>
      </c>
    </row>
    <row r="24" spans="1:11">
      <c r="A24" s="20">
        <v>2</v>
      </c>
      <c r="B24" s="20" t="s">
        <v>36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</row>
    <row r="25" spans="1:11">
      <c r="A25" s="20">
        <v>3</v>
      </c>
      <c r="B25" s="20" t="s">
        <v>38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</row>
    <row r="26" spans="1:11">
      <c r="A26" s="20">
        <v>4</v>
      </c>
      <c r="B26" s="20" t="s">
        <v>21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</row>
    <row r="27" spans="1:11">
      <c r="A27" s="20">
        <v>5</v>
      </c>
      <c r="B27" s="20" t="s">
        <v>40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</row>
    <row r="28" spans="1:11">
      <c r="A28" s="20">
        <v>6</v>
      </c>
      <c r="B28" s="20" t="s">
        <v>34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</row>
    <row r="29" spans="1:11">
      <c r="A29" s="20">
        <v>7</v>
      </c>
      <c r="B29" s="20" t="s">
        <v>45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</row>
    <row r="30" spans="1:11">
      <c r="A30" s="20">
        <v>8</v>
      </c>
      <c r="B30" s="20" t="s">
        <v>41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</row>
    <row r="31" spans="1:11">
      <c r="A31" s="20">
        <v>9</v>
      </c>
      <c r="B31" s="20" t="s">
        <v>43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</row>
    <row r="32" spans="1:11">
      <c r="A32" s="20">
        <v>10</v>
      </c>
      <c r="B32" s="20" t="s">
        <v>35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</row>
    <row r="33" spans="1:11">
      <c r="A33" s="20">
        <v>11</v>
      </c>
      <c r="B33" s="20" t="s">
        <v>39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</row>
    <row r="34" spans="1:11">
      <c r="A34" s="20">
        <v>12</v>
      </c>
      <c r="B34" s="20" t="s">
        <v>44</v>
      </c>
      <c r="C34" s="20">
        <v>0</v>
      </c>
      <c r="D34" s="20">
        <v>2428</v>
      </c>
      <c r="E34" s="20">
        <v>24.45</v>
      </c>
      <c r="F34" s="20">
        <v>977</v>
      </c>
      <c r="G34" s="20">
        <v>827.39</v>
      </c>
      <c r="H34" s="20">
        <v>9831</v>
      </c>
      <c r="I34" s="20">
        <v>94.22</v>
      </c>
      <c r="J34" s="20">
        <v>2411</v>
      </c>
      <c r="K34" s="20">
        <v>2704.13</v>
      </c>
    </row>
    <row r="35" spans="1:11">
      <c r="A35" s="20">
        <v>13</v>
      </c>
      <c r="B35" s="20" t="s">
        <v>42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</row>
    <row r="36" spans="1:11">
      <c r="A36" s="22" t="s">
        <v>105</v>
      </c>
      <c r="B36" s="22" t="s">
        <v>58</v>
      </c>
      <c r="C36" s="22">
        <v>0</v>
      </c>
      <c r="D36" s="22">
        <v>2436</v>
      </c>
      <c r="E36" s="22">
        <v>30.62</v>
      </c>
      <c r="F36" s="22">
        <v>1021</v>
      </c>
      <c r="G36" s="22">
        <v>839.38</v>
      </c>
      <c r="H36" s="22">
        <v>10108</v>
      </c>
      <c r="I36" s="22">
        <v>122.8</v>
      </c>
      <c r="J36" s="22">
        <v>2688</v>
      </c>
      <c r="K36" s="22">
        <v>2738.14</v>
      </c>
    </row>
    <row r="37" spans="1:11">
      <c r="A37" s="20">
        <v>1</v>
      </c>
      <c r="B37" s="20" t="s">
        <v>47</v>
      </c>
      <c r="C37" s="20">
        <v>0</v>
      </c>
      <c r="D37" s="20">
        <v>2</v>
      </c>
      <c r="E37" s="20">
        <v>0.04</v>
      </c>
      <c r="F37" s="20">
        <v>1</v>
      </c>
      <c r="G37" s="20">
        <v>0.7</v>
      </c>
      <c r="H37" s="20">
        <v>83</v>
      </c>
      <c r="I37" s="20">
        <v>2.44</v>
      </c>
      <c r="J37" s="20">
        <v>18</v>
      </c>
      <c r="K37" s="20">
        <v>10.34</v>
      </c>
    </row>
    <row r="38" spans="1:11">
      <c r="A38" s="22" t="s">
        <v>106</v>
      </c>
      <c r="B38" s="22" t="s">
        <v>58</v>
      </c>
      <c r="C38" s="22">
        <v>0</v>
      </c>
      <c r="D38" s="22">
        <v>2</v>
      </c>
      <c r="E38" s="22">
        <v>0.04</v>
      </c>
      <c r="F38" s="22">
        <v>1</v>
      </c>
      <c r="G38" s="22">
        <v>0.7</v>
      </c>
      <c r="H38" s="22">
        <v>83</v>
      </c>
      <c r="I38" s="22">
        <v>2.44</v>
      </c>
      <c r="J38" s="22">
        <v>18</v>
      </c>
      <c r="K38" s="22">
        <v>10.34</v>
      </c>
    </row>
    <row r="39" spans="1:11">
      <c r="A39" s="20">
        <v>1</v>
      </c>
      <c r="B39" s="20" t="s">
        <v>50</v>
      </c>
      <c r="C39" s="20">
        <v>0</v>
      </c>
      <c r="D39" s="20">
        <v>5</v>
      </c>
      <c r="E39" s="20">
        <v>0.15</v>
      </c>
      <c r="F39" s="20">
        <v>9</v>
      </c>
      <c r="G39" s="20">
        <v>19.36</v>
      </c>
      <c r="H39" s="20">
        <v>127</v>
      </c>
      <c r="I39" s="20">
        <v>8.75</v>
      </c>
      <c r="J39" s="20">
        <v>1247</v>
      </c>
      <c r="K39" s="20">
        <v>523.46</v>
      </c>
    </row>
    <row r="40" spans="1:11">
      <c r="A40" s="20">
        <v>2</v>
      </c>
      <c r="B40" s="20" t="s">
        <v>49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</row>
    <row r="41" spans="1:11">
      <c r="A41" s="20">
        <v>3</v>
      </c>
      <c r="B41" s="20" t="s">
        <v>51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</row>
    <row r="42" spans="1:11">
      <c r="A42" s="20">
        <v>4</v>
      </c>
      <c r="B42" s="20" t="s">
        <v>52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</row>
    <row r="43" spans="1:11">
      <c r="A43" s="22" t="s">
        <v>110</v>
      </c>
      <c r="B43" s="22" t="s">
        <v>58</v>
      </c>
      <c r="C43" s="22">
        <v>0</v>
      </c>
      <c r="D43" s="22">
        <v>2443</v>
      </c>
      <c r="E43" s="22">
        <v>30.81</v>
      </c>
      <c r="F43" s="22">
        <v>1031</v>
      </c>
      <c r="G43" s="22">
        <v>859.44</v>
      </c>
      <c r="H43" s="22">
        <v>10353</v>
      </c>
      <c r="I43" s="22">
        <v>157.41</v>
      </c>
      <c r="J43" s="22">
        <v>3971</v>
      </c>
      <c r="K43" s="22">
        <v>3276.4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M21" sqref="M21"/>
    </sheetView>
  </sheetViews>
  <sheetFormatPr defaultRowHeight="15"/>
  <cols>
    <col min="1" max="1" width="14" customWidth="1"/>
    <col min="2" max="3" width="14.7109375" customWidth="1"/>
    <col min="4" max="4" width="15.5703125" customWidth="1"/>
    <col min="5" max="6" width="16.28515625"/>
    <col min="7" max="7" width="14.7109375" customWidth="1"/>
  </cols>
  <sheetData>
    <row r="1" spans="1:7">
      <c r="A1" s="209" t="s">
        <v>233</v>
      </c>
      <c r="B1" s="210"/>
      <c r="C1" s="210"/>
      <c r="D1" s="210"/>
      <c r="E1" s="210"/>
      <c r="F1" s="210"/>
      <c r="G1" s="210"/>
    </row>
    <row r="2" spans="1:7">
      <c r="A2" s="213" t="s">
        <v>154</v>
      </c>
      <c r="B2" s="210"/>
      <c r="C2" s="210"/>
      <c r="D2" s="210"/>
      <c r="E2" s="210"/>
      <c r="F2" s="210"/>
      <c r="G2" s="210"/>
    </row>
    <row r="3" spans="1:7" ht="45">
      <c r="A3" s="24" t="s">
        <v>94</v>
      </c>
      <c r="B3" s="24" t="s">
        <v>2</v>
      </c>
      <c r="C3" s="24" t="s">
        <v>203</v>
      </c>
      <c r="D3" s="24" t="s">
        <v>234</v>
      </c>
      <c r="E3" s="24" t="s">
        <v>235</v>
      </c>
      <c r="F3" s="24" t="s">
        <v>236</v>
      </c>
      <c r="G3" s="24" t="s">
        <v>237</v>
      </c>
    </row>
    <row r="4" spans="1:7">
      <c r="A4" s="19">
        <v>1</v>
      </c>
      <c r="B4" s="20" t="s">
        <v>12</v>
      </c>
      <c r="C4" s="20">
        <v>96</v>
      </c>
      <c r="D4" s="20">
        <v>0</v>
      </c>
      <c r="E4" s="20">
        <v>0</v>
      </c>
      <c r="F4" s="20">
        <v>0</v>
      </c>
      <c r="G4" s="20">
        <v>0</v>
      </c>
    </row>
    <row r="5" spans="1:7">
      <c r="A5" s="19">
        <v>2</v>
      </c>
      <c r="B5" s="20" t="s">
        <v>13</v>
      </c>
      <c r="C5" s="20">
        <v>0</v>
      </c>
      <c r="D5" s="20">
        <v>0</v>
      </c>
      <c r="E5" s="20">
        <v>0</v>
      </c>
      <c r="F5" s="20">
        <v>0</v>
      </c>
      <c r="G5" s="20">
        <v>0</v>
      </c>
    </row>
    <row r="6" spans="1:7">
      <c r="A6" s="19">
        <v>3</v>
      </c>
      <c r="B6" s="20" t="s">
        <v>14</v>
      </c>
      <c r="C6" s="20">
        <v>401</v>
      </c>
      <c r="D6" s="20">
        <v>4</v>
      </c>
      <c r="E6" s="20">
        <v>3.2</v>
      </c>
      <c r="F6" s="20">
        <v>0</v>
      </c>
      <c r="G6" s="20">
        <v>244.53</v>
      </c>
    </row>
    <row r="7" spans="1:7">
      <c r="A7" s="19">
        <v>4</v>
      </c>
      <c r="B7" s="20" t="s">
        <v>15</v>
      </c>
      <c r="C7" s="20">
        <v>170</v>
      </c>
      <c r="D7" s="20">
        <v>194</v>
      </c>
      <c r="E7" s="20">
        <v>321.79000000000002</v>
      </c>
      <c r="F7" s="20">
        <v>194</v>
      </c>
      <c r="G7" s="20">
        <v>321.39</v>
      </c>
    </row>
    <row r="8" spans="1:7">
      <c r="A8" s="19">
        <v>5</v>
      </c>
      <c r="B8" s="20" t="s">
        <v>16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</row>
    <row r="9" spans="1:7">
      <c r="A9" s="19">
        <v>6</v>
      </c>
      <c r="B9" s="20" t="s">
        <v>17</v>
      </c>
      <c r="C9" s="20">
        <v>1858</v>
      </c>
      <c r="D9" s="20">
        <v>24</v>
      </c>
      <c r="E9" s="20">
        <v>18.190000000000001</v>
      </c>
      <c r="F9" s="20">
        <v>24</v>
      </c>
      <c r="G9" s="20">
        <v>104.37</v>
      </c>
    </row>
    <row r="10" spans="1:7">
      <c r="A10" s="19">
        <v>7</v>
      </c>
      <c r="B10" s="30" t="s">
        <v>18</v>
      </c>
      <c r="C10" s="30">
        <v>436</v>
      </c>
      <c r="D10" s="20">
        <v>0</v>
      </c>
      <c r="E10" s="20">
        <v>0</v>
      </c>
      <c r="F10" s="20">
        <v>2</v>
      </c>
      <c r="G10" s="20">
        <v>10</v>
      </c>
    </row>
    <row r="11" spans="1:7">
      <c r="A11" s="19">
        <v>8</v>
      </c>
      <c r="B11" s="20" t="s">
        <v>19</v>
      </c>
      <c r="C11" s="20">
        <v>2460</v>
      </c>
      <c r="D11" s="20">
        <v>0</v>
      </c>
      <c r="E11" s="20">
        <v>0</v>
      </c>
      <c r="F11" s="20">
        <v>0</v>
      </c>
      <c r="G11" s="20">
        <v>0</v>
      </c>
    </row>
    <row r="12" spans="1:7">
      <c r="A12" s="19">
        <v>9</v>
      </c>
      <c r="B12" s="20" t="s">
        <v>22</v>
      </c>
      <c r="C12" s="20">
        <v>436</v>
      </c>
      <c r="D12" s="20">
        <v>0</v>
      </c>
      <c r="E12" s="20">
        <v>0</v>
      </c>
      <c r="F12" s="20">
        <v>118</v>
      </c>
      <c r="G12" s="20">
        <v>49.38</v>
      </c>
    </row>
    <row r="13" spans="1:7">
      <c r="A13" s="19">
        <v>10</v>
      </c>
      <c r="B13" s="20" t="s">
        <v>23</v>
      </c>
      <c r="C13" s="20">
        <v>267</v>
      </c>
      <c r="D13" s="20">
        <v>0</v>
      </c>
      <c r="E13" s="20">
        <v>0</v>
      </c>
      <c r="F13" s="20">
        <v>0</v>
      </c>
      <c r="G13" s="20">
        <v>0</v>
      </c>
    </row>
    <row r="14" spans="1:7">
      <c r="A14" s="19">
        <v>11</v>
      </c>
      <c r="B14" s="20" t="s">
        <v>24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</row>
    <row r="15" spans="1:7">
      <c r="A15" s="19">
        <v>12</v>
      </c>
      <c r="B15" s="20" t="s">
        <v>25</v>
      </c>
      <c r="C15" s="20">
        <v>1537</v>
      </c>
      <c r="D15" s="20">
        <v>26</v>
      </c>
      <c r="E15" s="20">
        <v>85.04</v>
      </c>
      <c r="F15" s="20">
        <v>425</v>
      </c>
      <c r="G15" s="20">
        <v>114.43</v>
      </c>
    </row>
    <row r="16" spans="1:7">
      <c r="A16" s="19">
        <v>13</v>
      </c>
      <c r="B16" s="20" t="s">
        <v>26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>
      <c r="A17" s="19">
        <v>14</v>
      </c>
      <c r="B17" s="20" t="s">
        <v>27</v>
      </c>
      <c r="C17" s="20">
        <v>34374</v>
      </c>
      <c r="D17" s="20">
        <v>400</v>
      </c>
      <c r="E17" s="20">
        <v>252.01</v>
      </c>
      <c r="F17" s="20">
        <v>54193</v>
      </c>
      <c r="G17" s="20">
        <v>31248</v>
      </c>
    </row>
    <row r="18" spans="1:7">
      <c r="A18" s="19">
        <v>15</v>
      </c>
      <c r="B18" s="20" t="s">
        <v>28</v>
      </c>
      <c r="C18" s="20">
        <v>666</v>
      </c>
      <c r="D18" s="20">
        <v>13</v>
      </c>
      <c r="E18" s="20">
        <v>4.63</v>
      </c>
      <c r="F18" s="20">
        <v>57</v>
      </c>
      <c r="G18" s="20">
        <v>25.61</v>
      </c>
    </row>
    <row r="19" spans="1:7">
      <c r="A19" s="19">
        <v>16</v>
      </c>
      <c r="B19" s="20" t="s">
        <v>29</v>
      </c>
      <c r="C19" s="20">
        <v>3125</v>
      </c>
      <c r="D19" s="20">
        <v>16</v>
      </c>
      <c r="E19" s="20">
        <v>7.58</v>
      </c>
      <c r="F19" s="20">
        <v>2146</v>
      </c>
      <c r="G19" s="20">
        <v>3942</v>
      </c>
    </row>
    <row r="20" spans="1:7">
      <c r="A20" s="19">
        <v>17</v>
      </c>
      <c r="B20" s="20" t="s">
        <v>30</v>
      </c>
      <c r="C20" s="20">
        <v>2495</v>
      </c>
      <c r="D20" s="20">
        <v>0</v>
      </c>
      <c r="E20" s="20">
        <v>0</v>
      </c>
      <c r="F20" s="20">
        <v>57</v>
      </c>
      <c r="G20" s="20">
        <v>21.5</v>
      </c>
    </row>
    <row r="21" spans="1:7">
      <c r="A21" s="19">
        <v>18</v>
      </c>
      <c r="B21" s="20" t="s">
        <v>31</v>
      </c>
      <c r="C21" s="20">
        <v>1545</v>
      </c>
      <c r="D21" s="20">
        <v>0</v>
      </c>
      <c r="E21" s="20">
        <v>0</v>
      </c>
      <c r="F21" s="20">
        <v>64</v>
      </c>
      <c r="G21" s="20">
        <v>31.09</v>
      </c>
    </row>
    <row r="22" spans="1:7">
      <c r="A22" s="19">
        <v>19</v>
      </c>
      <c r="B22" s="20" t="s">
        <v>205</v>
      </c>
      <c r="C22" s="20">
        <v>232</v>
      </c>
      <c r="D22" s="20">
        <v>0</v>
      </c>
      <c r="E22" s="20">
        <v>0</v>
      </c>
      <c r="F22" s="20">
        <v>0</v>
      </c>
      <c r="G22" s="20">
        <v>0</v>
      </c>
    </row>
    <row r="23" spans="1:7">
      <c r="A23" s="21" t="s">
        <v>104</v>
      </c>
      <c r="B23" s="22" t="s">
        <v>58</v>
      </c>
      <c r="C23" s="22">
        <f>SUM(C4:C22)</f>
        <v>50098</v>
      </c>
      <c r="D23" s="22">
        <f>SUM(D4:D22)</f>
        <v>677</v>
      </c>
      <c r="E23" s="22">
        <f>SUM(E4:E21)</f>
        <v>692.44</v>
      </c>
      <c r="F23" s="22">
        <f>SUM(F4:F21)</f>
        <v>57280</v>
      </c>
      <c r="G23" s="22">
        <f>SUM(G4:G21)</f>
        <v>36112.299999999996</v>
      </c>
    </row>
    <row r="24" spans="1:7">
      <c r="A24" s="19">
        <v>1</v>
      </c>
      <c r="B24" s="20" t="s">
        <v>34</v>
      </c>
      <c r="C24" s="20">
        <v>1185</v>
      </c>
      <c r="D24" s="20">
        <v>0</v>
      </c>
      <c r="E24" s="20">
        <v>0</v>
      </c>
      <c r="F24" s="20">
        <v>140</v>
      </c>
      <c r="G24" s="20">
        <v>300.01</v>
      </c>
    </row>
    <row r="25" spans="1:7">
      <c r="A25" s="19">
        <v>2</v>
      </c>
      <c r="B25" s="20" t="s">
        <v>35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>
      <c r="A26" s="19">
        <v>3</v>
      </c>
      <c r="B26" s="20" t="s">
        <v>36</v>
      </c>
      <c r="C26" s="20">
        <v>0</v>
      </c>
      <c r="D26" s="20">
        <v>0</v>
      </c>
      <c r="E26" s="20">
        <v>0</v>
      </c>
      <c r="F26" s="20">
        <v>11</v>
      </c>
      <c r="G26" s="20">
        <v>29.1</v>
      </c>
    </row>
    <row r="27" spans="1:7">
      <c r="A27" s="19">
        <v>4</v>
      </c>
      <c r="B27" s="20" t="s">
        <v>37</v>
      </c>
      <c r="C27" s="20">
        <v>3704</v>
      </c>
      <c r="D27" s="20">
        <v>195</v>
      </c>
      <c r="E27" s="20">
        <v>125.77</v>
      </c>
      <c r="F27" s="20">
        <v>1256</v>
      </c>
      <c r="G27" s="20">
        <v>337.46</v>
      </c>
    </row>
    <row r="28" spans="1:7">
      <c r="A28" s="19">
        <v>5</v>
      </c>
      <c r="B28" s="20" t="s">
        <v>38</v>
      </c>
      <c r="C28" s="20">
        <v>2391</v>
      </c>
      <c r="D28" s="20">
        <v>0</v>
      </c>
      <c r="E28" s="20">
        <v>0</v>
      </c>
      <c r="F28" s="20">
        <v>4</v>
      </c>
      <c r="G28" s="20">
        <v>37.31</v>
      </c>
    </row>
    <row r="29" spans="1:7">
      <c r="A29" s="19">
        <v>6</v>
      </c>
      <c r="B29" s="20" t="s">
        <v>21</v>
      </c>
      <c r="C29" s="20">
        <v>170</v>
      </c>
      <c r="D29" s="20">
        <v>0</v>
      </c>
      <c r="E29" s="20">
        <v>0</v>
      </c>
      <c r="F29" s="20">
        <v>2</v>
      </c>
      <c r="G29" s="20">
        <v>1.36</v>
      </c>
    </row>
    <row r="30" spans="1:7">
      <c r="A30" s="19">
        <v>7</v>
      </c>
      <c r="B30" s="20" t="s">
        <v>39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</row>
    <row r="31" spans="1:7">
      <c r="A31" s="19">
        <v>8</v>
      </c>
      <c r="B31" s="20" t="s">
        <v>40</v>
      </c>
      <c r="C31" s="20">
        <v>385</v>
      </c>
      <c r="D31" s="20">
        <v>0</v>
      </c>
      <c r="E31" s="20">
        <v>0</v>
      </c>
      <c r="F31" s="20">
        <v>0</v>
      </c>
      <c r="G31" s="20">
        <v>0</v>
      </c>
    </row>
    <row r="32" spans="1:7">
      <c r="A32" s="19">
        <v>9</v>
      </c>
      <c r="B32" s="20" t="s">
        <v>41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</row>
    <row r="33" spans="1:7">
      <c r="A33" s="19">
        <v>10</v>
      </c>
      <c r="B33" s="20" t="s">
        <v>42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</row>
    <row r="34" spans="1:7">
      <c r="A34" s="19">
        <v>11</v>
      </c>
      <c r="B34" s="20" t="s">
        <v>43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</row>
    <row r="35" spans="1:7">
      <c r="A35" s="19">
        <v>12</v>
      </c>
      <c r="B35" s="20" t="s">
        <v>44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</row>
    <row r="36" spans="1:7">
      <c r="A36" s="19">
        <v>13</v>
      </c>
      <c r="B36" s="20" t="s">
        <v>45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</row>
    <row r="37" spans="1:7">
      <c r="A37" s="21" t="s">
        <v>105</v>
      </c>
      <c r="B37" s="22" t="s">
        <v>58</v>
      </c>
      <c r="C37" s="22">
        <f>SUM(C24:C36)</f>
        <v>7835</v>
      </c>
      <c r="D37" s="22">
        <f>SUM(D24:D36)</f>
        <v>195</v>
      </c>
      <c r="E37" s="22">
        <f>SUM(E24:E36)</f>
        <v>125.77</v>
      </c>
      <c r="F37" s="22">
        <f>SUM(F24:F36)</f>
        <v>1413</v>
      </c>
      <c r="G37" s="22">
        <f>SUM(G24:G36)</f>
        <v>705.2399999999999</v>
      </c>
    </row>
    <row r="38" spans="1:7">
      <c r="A38" s="19">
        <v>1</v>
      </c>
      <c r="B38" s="20" t="s">
        <v>47</v>
      </c>
      <c r="C38" s="20">
        <v>10817</v>
      </c>
      <c r="D38" s="20">
        <v>1671</v>
      </c>
      <c r="E38" s="20">
        <v>1383.03</v>
      </c>
      <c r="F38" s="20">
        <v>21158</v>
      </c>
      <c r="G38" s="20">
        <v>11062.93</v>
      </c>
    </row>
    <row r="39" spans="1:7">
      <c r="A39" s="21" t="s">
        <v>106</v>
      </c>
      <c r="B39" s="22" t="s">
        <v>58</v>
      </c>
      <c r="C39" s="22">
        <v>10817</v>
      </c>
      <c r="D39" s="22">
        <v>1671</v>
      </c>
      <c r="E39" s="22">
        <v>1383.03</v>
      </c>
      <c r="F39" s="22">
        <v>21158</v>
      </c>
      <c r="G39" s="22">
        <v>11062.93</v>
      </c>
    </row>
    <row r="40" spans="1:7">
      <c r="A40" s="19">
        <v>1</v>
      </c>
      <c r="B40" s="20" t="s">
        <v>49</v>
      </c>
      <c r="C40" s="20">
        <v>62</v>
      </c>
      <c r="D40" s="20">
        <v>0</v>
      </c>
      <c r="E40" s="20">
        <v>0</v>
      </c>
      <c r="F40" s="20">
        <v>0</v>
      </c>
      <c r="G40" s="20">
        <v>0</v>
      </c>
    </row>
    <row r="41" spans="1:7">
      <c r="A41" s="19">
        <v>2</v>
      </c>
      <c r="B41" s="20" t="s">
        <v>50</v>
      </c>
      <c r="C41" s="20">
        <v>2194</v>
      </c>
      <c r="D41" s="20">
        <v>0</v>
      </c>
      <c r="E41" s="20">
        <v>0</v>
      </c>
      <c r="F41" s="20">
        <v>7730</v>
      </c>
      <c r="G41" s="20">
        <v>115352.08</v>
      </c>
    </row>
    <row r="42" spans="1:7">
      <c r="A42" s="19">
        <v>3</v>
      </c>
      <c r="B42" s="20" t="s">
        <v>51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</row>
    <row r="43" spans="1:7">
      <c r="A43" s="19">
        <v>4</v>
      </c>
      <c r="B43" s="20" t="s">
        <v>52</v>
      </c>
      <c r="C43" s="20">
        <v>62</v>
      </c>
      <c r="D43" s="20">
        <v>0</v>
      </c>
      <c r="E43" s="20">
        <v>0</v>
      </c>
      <c r="F43" s="20">
        <v>0</v>
      </c>
      <c r="G43" s="20">
        <v>0</v>
      </c>
    </row>
    <row r="44" spans="1:7">
      <c r="A44" s="21" t="s">
        <v>238</v>
      </c>
      <c r="B44" s="22" t="s">
        <v>58</v>
      </c>
      <c r="C44" s="22">
        <f>SUM(C40:C43)</f>
        <v>2318</v>
      </c>
      <c r="D44" s="22">
        <f>SUM(D40:D43)</f>
        <v>0</v>
      </c>
      <c r="E44" s="22">
        <f>SUM(E40:E43)</f>
        <v>0</v>
      </c>
      <c r="F44" s="22">
        <f>SUM(F40:F43)</f>
        <v>7730</v>
      </c>
      <c r="G44" s="22">
        <f>SUM(G40:G43)</f>
        <v>115352.08</v>
      </c>
    </row>
    <row r="45" spans="1:7">
      <c r="A45" s="21" t="s">
        <v>110</v>
      </c>
      <c r="B45" s="22" t="s">
        <v>58</v>
      </c>
      <c r="C45" s="22">
        <v>71068</v>
      </c>
      <c r="D45" s="22">
        <f>D23+D37+D39+D44</f>
        <v>2543</v>
      </c>
      <c r="E45" s="22">
        <f>E23+E37+E39+E44</f>
        <v>2201.2399999999998</v>
      </c>
      <c r="F45" s="22">
        <f>F23+F37+F39+F44</f>
        <v>87581</v>
      </c>
      <c r="G45" s="22">
        <f>G23+G37+G39+G44</f>
        <v>163232.54999999999</v>
      </c>
    </row>
    <row r="46" spans="1:7">
      <c r="A46" s="23"/>
    </row>
    <row r="47" spans="1:7">
      <c r="A47" s="23"/>
    </row>
  </sheetData>
  <mergeCells count="2">
    <mergeCell ref="A1:G1"/>
    <mergeCell ref="A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D26" sqref="D26"/>
    </sheetView>
  </sheetViews>
  <sheetFormatPr defaultRowHeight="15"/>
  <cols>
    <col min="2" max="2" width="22.28515625" bestFit="1" customWidth="1"/>
    <col min="7" max="10" width="14.28515625" customWidth="1"/>
  </cols>
  <sheetData>
    <row r="1" spans="1:11" ht="15.75">
      <c r="A1" s="211" t="s">
        <v>55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</row>
    <row r="2" spans="1:11" ht="15.75">
      <c r="A2" s="212"/>
      <c r="B2" s="212"/>
      <c r="C2" s="212"/>
      <c r="D2" s="212"/>
      <c r="E2" s="212"/>
      <c r="F2" s="212"/>
      <c r="G2" s="212"/>
      <c r="H2" s="212"/>
      <c r="I2" s="212"/>
      <c r="J2" s="212"/>
      <c r="K2" s="212"/>
    </row>
    <row r="3" spans="1:11" ht="47.25">
      <c r="A3" s="8" t="s">
        <v>56</v>
      </c>
      <c r="B3" s="9" t="s">
        <v>57</v>
      </c>
      <c r="C3" s="9" t="s">
        <v>3</v>
      </c>
      <c r="D3" s="8" t="s">
        <v>4</v>
      </c>
      <c r="E3" s="9" t="s">
        <v>5</v>
      </c>
      <c r="F3" s="9" t="s">
        <v>58</v>
      </c>
      <c r="G3" s="8" t="s">
        <v>59</v>
      </c>
      <c r="H3" s="8" t="s">
        <v>60</v>
      </c>
      <c r="I3" s="8" t="s">
        <v>61</v>
      </c>
      <c r="J3" s="8" t="s">
        <v>62</v>
      </c>
      <c r="K3" s="8" t="s">
        <v>58</v>
      </c>
    </row>
    <row r="4" spans="1:11" ht="15.75">
      <c r="A4" s="10">
        <v>1</v>
      </c>
      <c r="B4" s="11" t="s">
        <v>63</v>
      </c>
      <c r="C4" s="3">
        <v>59</v>
      </c>
      <c r="D4" s="3">
        <v>28</v>
      </c>
      <c r="E4" s="3">
        <v>106</v>
      </c>
      <c r="F4" s="3">
        <v>192</v>
      </c>
      <c r="G4" s="3">
        <v>95</v>
      </c>
      <c r="H4" s="3">
        <v>35</v>
      </c>
      <c r="I4" s="3">
        <v>39</v>
      </c>
      <c r="J4" s="3">
        <v>24</v>
      </c>
      <c r="K4" s="5">
        <v>193</v>
      </c>
    </row>
    <row r="5" spans="1:11" ht="15.75">
      <c r="A5" s="10">
        <v>2</v>
      </c>
      <c r="B5" s="11" t="s">
        <v>64</v>
      </c>
      <c r="C5" s="3">
        <v>16</v>
      </c>
      <c r="D5" s="3">
        <v>10</v>
      </c>
      <c r="E5" s="3">
        <v>1</v>
      </c>
      <c r="F5" s="3">
        <v>27</v>
      </c>
      <c r="G5" s="3">
        <v>10</v>
      </c>
      <c r="H5" s="3">
        <v>3</v>
      </c>
      <c r="I5" s="3">
        <v>13</v>
      </c>
      <c r="J5" s="3">
        <v>1</v>
      </c>
      <c r="K5" s="5">
        <v>27</v>
      </c>
    </row>
    <row r="6" spans="1:11" ht="15.75">
      <c r="A6" s="10">
        <v>3</v>
      </c>
      <c r="B6" s="11" t="s">
        <v>65</v>
      </c>
      <c r="C6" s="3">
        <v>5</v>
      </c>
      <c r="D6" s="3">
        <v>2</v>
      </c>
      <c r="E6" s="3">
        <v>0</v>
      </c>
      <c r="F6" s="3">
        <v>7</v>
      </c>
      <c r="G6" s="3">
        <v>2</v>
      </c>
      <c r="H6" s="3">
        <v>1</v>
      </c>
      <c r="I6" s="3">
        <v>2</v>
      </c>
      <c r="J6" s="3">
        <v>1</v>
      </c>
      <c r="K6" s="5">
        <v>6</v>
      </c>
    </row>
    <row r="7" spans="1:11" ht="15.75">
      <c r="A7" s="12">
        <v>4</v>
      </c>
      <c r="B7" s="11" t="s">
        <v>66</v>
      </c>
      <c r="C7" s="3">
        <v>19</v>
      </c>
      <c r="D7" s="3">
        <v>3</v>
      </c>
      <c r="E7" s="3">
        <v>1</v>
      </c>
      <c r="F7" s="3">
        <v>23</v>
      </c>
      <c r="G7" s="3">
        <v>9</v>
      </c>
      <c r="H7" s="3">
        <v>4</v>
      </c>
      <c r="I7" s="3">
        <v>9</v>
      </c>
      <c r="J7" s="3">
        <v>1</v>
      </c>
      <c r="K7" s="5">
        <v>23</v>
      </c>
    </row>
    <row r="8" spans="1:11" ht="15.75">
      <c r="A8" s="10">
        <v>5</v>
      </c>
      <c r="B8" s="11" t="s">
        <v>67</v>
      </c>
      <c r="C8" s="3">
        <v>21</v>
      </c>
      <c r="D8" s="3">
        <v>19</v>
      </c>
      <c r="E8" s="3">
        <v>3</v>
      </c>
      <c r="F8" s="3">
        <v>43</v>
      </c>
      <c r="G8" s="3">
        <v>18</v>
      </c>
      <c r="H8" s="3">
        <v>7</v>
      </c>
      <c r="I8" s="3">
        <v>10</v>
      </c>
      <c r="J8" s="3">
        <v>8</v>
      </c>
      <c r="K8" s="5">
        <v>43</v>
      </c>
    </row>
    <row r="9" spans="1:11" ht="15.75">
      <c r="A9" s="10">
        <v>6</v>
      </c>
      <c r="B9" s="11" t="s">
        <v>68</v>
      </c>
      <c r="C9" s="3">
        <v>9</v>
      </c>
      <c r="D9" s="3">
        <v>2</v>
      </c>
      <c r="E9" s="3">
        <v>0</v>
      </c>
      <c r="F9" s="3">
        <v>11</v>
      </c>
      <c r="G9" s="3">
        <v>8</v>
      </c>
      <c r="H9" s="3">
        <v>0</v>
      </c>
      <c r="I9" s="3">
        <v>1</v>
      </c>
      <c r="J9" s="3">
        <v>2</v>
      </c>
      <c r="K9" s="5">
        <v>11</v>
      </c>
    </row>
    <row r="10" spans="1:11" ht="15.75">
      <c r="A10" s="10">
        <v>7</v>
      </c>
      <c r="B10" s="11" t="s">
        <v>69</v>
      </c>
      <c r="C10" s="3">
        <v>6</v>
      </c>
      <c r="D10" s="3">
        <v>5</v>
      </c>
      <c r="E10" s="3">
        <v>1</v>
      </c>
      <c r="F10" s="3">
        <v>12</v>
      </c>
      <c r="G10" s="3">
        <v>7</v>
      </c>
      <c r="H10" s="3">
        <v>2</v>
      </c>
      <c r="I10" s="3">
        <v>1</v>
      </c>
      <c r="J10" s="3">
        <v>2</v>
      </c>
      <c r="K10" s="5">
        <v>12</v>
      </c>
    </row>
    <row r="11" spans="1:11" ht="15.75">
      <c r="A11" s="10">
        <v>8</v>
      </c>
      <c r="B11" s="11" t="s">
        <v>70</v>
      </c>
      <c r="C11" s="3">
        <v>23</v>
      </c>
      <c r="D11" s="3">
        <v>12</v>
      </c>
      <c r="E11" s="3">
        <v>5</v>
      </c>
      <c r="F11" s="3">
        <v>40</v>
      </c>
      <c r="G11" s="3">
        <v>22</v>
      </c>
      <c r="H11" s="3">
        <v>3</v>
      </c>
      <c r="I11" s="3">
        <v>5</v>
      </c>
      <c r="J11" s="3">
        <v>10</v>
      </c>
      <c r="K11" s="5">
        <v>40</v>
      </c>
    </row>
    <row r="12" spans="1:11" ht="15.75">
      <c r="A12" s="10">
        <v>9</v>
      </c>
      <c r="B12" s="11" t="s">
        <v>71</v>
      </c>
      <c r="C12" s="3">
        <v>11</v>
      </c>
      <c r="D12" s="3">
        <v>0</v>
      </c>
      <c r="E12" s="3">
        <v>0</v>
      </c>
      <c r="F12" s="3">
        <v>11</v>
      </c>
      <c r="G12" s="3">
        <v>7</v>
      </c>
      <c r="H12" s="3">
        <v>1</v>
      </c>
      <c r="I12" s="3">
        <v>2</v>
      </c>
      <c r="J12" s="3">
        <v>1</v>
      </c>
      <c r="K12" s="5">
        <v>11</v>
      </c>
    </row>
    <row r="13" spans="1:11" ht="15.75">
      <c r="A13" s="10">
        <v>10</v>
      </c>
      <c r="B13" s="11" t="s">
        <v>72</v>
      </c>
      <c r="C13" s="3">
        <v>5</v>
      </c>
      <c r="D13" s="3">
        <v>1</v>
      </c>
      <c r="E13" s="3">
        <v>1</v>
      </c>
      <c r="F13" s="3">
        <v>7</v>
      </c>
      <c r="G13" s="3">
        <v>4</v>
      </c>
      <c r="H13" s="3">
        <v>0</v>
      </c>
      <c r="I13" s="3">
        <v>1</v>
      </c>
      <c r="J13" s="3">
        <v>2</v>
      </c>
      <c r="K13" s="5">
        <v>7</v>
      </c>
    </row>
    <row r="14" spans="1:11" ht="15.75">
      <c r="A14" s="10">
        <v>11</v>
      </c>
      <c r="B14" s="11" t="s">
        <v>73</v>
      </c>
      <c r="C14" s="3">
        <v>34</v>
      </c>
      <c r="D14" s="3">
        <v>8</v>
      </c>
      <c r="E14" s="3">
        <v>1</v>
      </c>
      <c r="F14" s="3">
        <v>44</v>
      </c>
      <c r="G14" s="3">
        <v>24</v>
      </c>
      <c r="H14" s="3">
        <v>5</v>
      </c>
      <c r="I14" s="3">
        <v>11</v>
      </c>
      <c r="J14" s="3">
        <v>4</v>
      </c>
      <c r="K14" s="5">
        <v>44</v>
      </c>
    </row>
    <row r="15" spans="1:11" ht="15.75">
      <c r="A15" s="9"/>
      <c r="B15" s="13" t="s">
        <v>58</v>
      </c>
      <c r="C15" s="5">
        <v>208</v>
      </c>
      <c r="D15" s="5">
        <v>90</v>
      </c>
      <c r="E15" s="5">
        <v>119</v>
      </c>
      <c r="F15" s="5">
        <v>417</v>
      </c>
      <c r="G15" s="5">
        <v>206</v>
      </c>
      <c r="H15" s="5">
        <v>61</v>
      </c>
      <c r="I15" s="5">
        <v>94</v>
      </c>
      <c r="J15" s="5">
        <v>56</v>
      </c>
      <c r="K15" s="5">
        <v>417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>
      <selection activeCell="M48" sqref="M48"/>
    </sheetView>
  </sheetViews>
  <sheetFormatPr defaultColWidth="11.140625" defaultRowHeight="15"/>
  <sheetData>
    <row r="1" spans="1:10">
      <c r="A1" s="209" t="s">
        <v>239</v>
      </c>
      <c r="B1" s="210"/>
      <c r="C1" s="210"/>
      <c r="D1" s="210"/>
      <c r="E1" s="210"/>
      <c r="F1" s="210"/>
      <c r="G1" s="210"/>
      <c r="H1" s="210"/>
      <c r="I1" s="210"/>
      <c r="J1" s="210"/>
    </row>
    <row r="2" spans="1:10">
      <c r="A2" s="213" t="s">
        <v>154</v>
      </c>
      <c r="B2" s="210"/>
      <c r="C2" s="210"/>
      <c r="D2" s="210"/>
      <c r="E2" s="210"/>
      <c r="F2" s="210"/>
      <c r="G2" s="210"/>
      <c r="H2" s="210"/>
      <c r="I2" s="210"/>
      <c r="J2" s="210"/>
    </row>
    <row r="3" spans="1:10" ht="105">
      <c r="A3" s="24" t="s">
        <v>94</v>
      </c>
      <c r="B3" s="24" t="s">
        <v>2</v>
      </c>
      <c r="C3" s="24" t="s">
        <v>240</v>
      </c>
      <c r="D3" s="24" t="s">
        <v>241</v>
      </c>
      <c r="E3" s="24" t="s">
        <v>242</v>
      </c>
      <c r="F3" s="24" t="s">
        <v>243</v>
      </c>
      <c r="G3" s="24" t="s">
        <v>244</v>
      </c>
      <c r="H3" s="24" t="s">
        <v>245</v>
      </c>
      <c r="I3" s="24" t="s">
        <v>246</v>
      </c>
      <c r="J3" s="24" t="s">
        <v>247</v>
      </c>
    </row>
    <row r="4" spans="1:10">
      <c r="A4" s="20">
        <v>1</v>
      </c>
      <c r="B4" s="20" t="s">
        <v>12</v>
      </c>
      <c r="C4" s="20">
        <v>0</v>
      </c>
      <c r="D4" s="20">
        <v>0</v>
      </c>
      <c r="E4" s="20">
        <v>0</v>
      </c>
      <c r="F4" s="20">
        <v>0</v>
      </c>
      <c r="G4" s="20">
        <v>0</v>
      </c>
      <c r="H4" s="20">
        <v>0</v>
      </c>
      <c r="I4" s="20">
        <v>0</v>
      </c>
      <c r="J4" s="20">
        <v>0</v>
      </c>
    </row>
    <row r="5" spans="1:10">
      <c r="A5" s="20">
        <v>2</v>
      </c>
      <c r="B5" s="20" t="s">
        <v>13</v>
      </c>
      <c r="C5" s="20">
        <v>0</v>
      </c>
      <c r="D5" s="20">
        <v>0</v>
      </c>
      <c r="E5" s="20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</row>
    <row r="6" spans="1:10">
      <c r="A6" s="20">
        <v>3</v>
      </c>
      <c r="B6" s="20" t="s">
        <v>14</v>
      </c>
      <c r="C6" s="20">
        <v>0</v>
      </c>
      <c r="D6" s="20">
        <v>0</v>
      </c>
      <c r="E6" s="20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</row>
    <row r="7" spans="1:10">
      <c r="A7" s="20">
        <v>4</v>
      </c>
      <c r="B7" s="20" t="s">
        <v>15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</row>
    <row r="8" spans="1:10">
      <c r="A8" s="20">
        <v>5</v>
      </c>
      <c r="B8" s="20" t="s">
        <v>16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</row>
    <row r="9" spans="1:10">
      <c r="A9" s="20">
        <v>6</v>
      </c>
      <c r="B9" s="20" t="s">
        <v>17</v>
      </c>
      <c r="C9" s="20">
        <v>69</v>
      </c>
      <c r="D9" s="20">
        <v>107.46</v>
      </c>
      <c r="E9" s="20">
        <v>0</v>
      </c>
      <c r="F9" s="20">
        <v>0</v>
      </c>
      <c r="G9" s="20">
        <v>0</v>
      </c>
      <c r="H9" s="20">
        <v>0</v>
      </c>
      <c r="I9" s="20">
        <v>69</v>
      </c>
      <c r="J9" s="20">
        <v>107.46</v>
      </c>
    </row>
    <row r="10" spans="1:10">
      <c r="A10" s="20">
        <v>7</v>
      </c>
      <c r="B10" s="20" t="s">
        <v>18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</row>
    <row r="11" spans="1:10">
      <c r="A11" s="20">
        <v>8</v>
      </c>
      <c r="B11" s="20" t="s">
        <v>19</v>
      </c>
      <c r="C11" s="20">
        <v>28</v>
      </c>
      <c r="D11" s="20">
        <v>12.42</v>
      </c>
      <c r="E11" s="20">
        <v>0</v>
      </c>
      <c r="F11" s="20">
        <v>0</v>
      </c>
      <c r="G11" s="20">
        <v>14</v>
      </c>
      <c r="H11" s="20">
        <v>4</v>
      </c>
      <c r="I11" s="20">
        <v>14</v>
      </c>
      <c r="J11" s="20">
        <v>8.42</v>
      </c>
    </row>
    <row r="12" spans="1:10">
      <c r="A12" s="20">
        <v>9</v>
      </c>
      <c r="B12" s="20" t="s">
        <v>22</v>
      </c>
      <c r="C12" s="20">
        <v>3</v>
      </c>
      <c r="D12" s="20">
        <v>1.74</v>
      </c>
      <c r="E12" s="20">
        <v>0</v>
      </c>
      <c r="F12" s="20">
        <v>0</v>
      </c>
      <c r="G12" s="20">
        <v>0</v>
      </c>
      <c r="H12" s="20">
        <v>0</v>
      </c>
      <c r="I12" s="20">
        <v>3</v>
      </c>
      <c r="J12" s="20">
        <v>1.74</v>
      </c>
    </row>
    <row r="13" spans="1:10">
      <c r="A13" s="20">
        <v>10</v>
      </c>
      <c r="B13" s="20" t="s">
        <v>23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</row>
    <row r="14" spans="1:10">
      <c r="A14" s="20">
        <v>11</v>
      </c>
      <c r="B14" s="20" t="s">
        <v>24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</row>
    <row r="15" spans="1:10">
      <c r="A15" s="20">
        <v>12</v>
      </c>
      <c r="B15" s="20" t="s">
        <v>25</v>
      </c>
      <c r="C15" s="20">
        <v>29</v>
      </c>
      <c r="D15" s="20">
        <v>39.450000000000003</v>
      </c>
      <c r="E15" s="20">
        <v>10</v>
      </c>
      <c r="F15" s="20">
        <v>8.9</v>
      </c>
      <c r="G15" s="20">
        <v>0</v>
      </c>
      <c r="H15" s="20">
        <v>0</v>
      </c>
      <c r="I15" s="20">
        <v>39</v>
      </c>
      <c r="J15" s="20">
        <v>49.35</v>
      </c>
    </row>
    <row r="16" spans="1:10">
      <c r="A16" s="20">
        <v>13</v>
      </c>
      <c r="B16" s="20" t="s">
        <v>26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</row>
    <row r="17" spans="1:10">
      <c r="A17" s="20">
        <v>14</v>
      </c>
      <c r="B17" s="20" t="s">
        <v>27</v>
      </c>
      <c r="C17" s="20">
        <v>8531</v>
      </c>
      <c r="D17" s="20">
        <v>2953</v>
      </c>
      <c r="E17" s="20">
        <v>417</v>
      </c>
      <c r="F17" s="20">
        <v>73.88</v>
      </c>
      <c r="G17" s="20">
        <v>47</v>
      </c>
      <c r="H17" s="20">
        <v>14.26</v>
      </c>
      <c r="I17" s="20">
        <v>8901</v>
      </c>
      <c r="J17" s="20">
        <v>3012.62</v>
      </c>
    </row>
    <row r="18" spans="1:10">
      <c r="A18" s="20">
        <v>15</v>
      </c>
      <c r="B18" s="20" t="s">
        <v>28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</row>
    <row r="19" spans="1:10">
      <c r="A19" s="20">
        <v>16</v>
      </c>
      <c r="B19" s="20" t="s">
        <v>29</v>
      </c>
      <c r="C19" s="20">
        <v>219</v>
      </c>
      <c r="D19" s="20">
        <v>61.07</v>
      </c>
      <c r="E19" s="20">
        <v>0</v>
      </c>
      <c r="F19" s="20">
        <v>0</v>
      </c>
      <c r="G19" s="20">
        <v>0</v>
      </c>
      <c r="H19" s="20">
        <v>0</v>
      </c>
      <c r="I19" s="20">
        <v>219</v>
      </c>
      <c r="J19" s="20">
        <v>61.07</v>
      </c>
    </row>
    <row r="20" spans="1:10">
      <c r="A20" s="20">
        <v>17</v>
      </c>
      <c r="B20" s="20" t="s">
        <v>30</v>
      </c>
      <c r="C20" s="20">
        <v>19</v>
      </c>
      <c r="D20" s="20">
        <v>13.59</v>
      </c>
      <c r="E20" s="20">
        <v>7</v>
      </c>
      <c r="F20" s="20">
        <v>3.76</v>
      </c>
      <c r="G20" s="20">
        <v>5</v>
      </c>
      <c r="H20" s="20">
        <v>1.03</v>
      </c>
      <c r="I20" s="20">
        <v>21</v>
      </c>
      <c r="J20" s="20">
        <v>9.83</v>
      </c>
    </row>
    <row r="21" spans="1:10">
      <c r="A21" s="20">
        <v>18</v>
      </c>
      <c r="B21" s="20" t="s">
        <v>31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</row>
    <row r="22" spans="1:10">
      <c r="A22" s="22" t="s">
        <v>104</v>
      </c>
      <c r="B22" s="22" t="s">
        <v>58</v>
      </c>
      <c r="C22" s="22">
        <v>8898</v>
      </c>
      <c r="D22" s="22">
        <v>3188.7300000000005</v>
      </c>
      <c r="E22" s="22">
        <v>434</v>
      </c>
      <c r="F22" s="22">
        <v>86.54</v>
      </c>
      <c r="G22" s="22">
        <v>66</v>
      </c>
      <c r="H22" s="22">
        <v>19.29</v>
      </c>
      <c r="I22" s="22">
        <v>9266</v>
      </c>
      <c r="J22" s="22">
        <v>3250.49</v>
      </c>
    </row>
    <row r="23" spans="1:10">
      <c r="A23" s="20">
        <v>1</v>
      </c>
      <c r="B23" s="20" t="s">
        <v>34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</row>
    <row r="24" spans="1:10">
      <c r="A24" s="20">
        <v>2</v>
      </c>
      <c r="B24" s="20" t="s">
        <v>35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</row>
    <row r="25" spans="1:10">
      <c r="A25" s="20">
        <v>3</v>
      </c>
      <c r="B25" s="20" t="s">
        <v>36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</row>
    <row r="26" spans="1:10">
      <c r="A26" s="20">
        <v>4</v>
      </c>
      <c r="B26" s="20" t="s">
        <v>37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</row>
    <row r="27" spans="1:10">
      <c r="A27" s="20">
        <v>5</v>
      </c>
      <c r="B27" s="20" t="s">
        <v>38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</row>
    <row r="28" spans="1:10">
      <c r="A28" s="20">
        <v>6</v>
      </c>
      <c r="B28" s="20" t="s">
        <v>21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</row>
    <row r="29" spans="1:10">
      <c r="A29" s="20">
        <v>7</v>
      </c>
      <c r="B29" s="20" t="s">
        <v>39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</row>
    <row r="30" spans="1:10">
      <c r="A30" s="20">
        <v>8</v>
      </c>
      <c r="B30" s="20" t="s">
        <v>40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</row>
    <row r="31" spans="1:10">
      <c r="A31" s="20">
        <v>9</v>
      </c>
      <c r="B31" s="20" t="s">
        <v>41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</row>
    <row r="32" spans="1:10">
      <c r="A32" s="20">
        <v>10</v>
      </c>
      <c r="B32" s="20" t="s">
        <v>42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</row>
    <row r="33" spans="1:10">
      <c r="A33" s="20">
        <v>11</v>
      </c>
      <c r="B33" s="20" t="s">
        <v>43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</row>
    <row r="34" spans="1:10">
      <c r="A34" s="20">
        <v>12</v>
      </c>
      <c r="B34" s="20" t="s">
        <v>44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</row>
    <row r="35" spans="1:10">
      <c r="A35" s="20">
        <v>13</v>
      </c>
      <c r="B35" s="20" t="s">
        <v>45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</row>
    <row r="36" spans="1:10">
      <c r="A36" s="22" t="s">
        <v>105</v>
      </c>
      <c r="B36" s="22" t="s">
        <v>58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</row>
    <row r="37" spans="1:10">
      <c r="A37" s="20">
        <v>1</v>
      </c>
      <c r="B37" s="20" t="s">
        <v>47</v>
      </c>
      <c r="C37" s="20">
        <v>1958</v>
      </c>
      <c r="D37" s="20">
        <v>1041.71</v>
      </c>
      <c r="E37" s="20">
        <v>64</v>
      </c>
      <c r="F37" s="20">
        <v>101.51</v>
      </c>
      <c r="G37" s="20">
        <v>115</v>
      </c>
      <c r="H37" s="20">
        <v>219.03</v>
      </c>
      <c r="I37" s="20">
        <v>1907</v>
      </c>
      <c r="J37" s="20">
        <v>924.19</v>
      </c>
    </row>
    <row r="38" spans="1:10">
      <c r="A38" s="22" t="s">
        <v>106</v>
      </c>
      <c r="B38" s="22" t="s">
        <v>58</v>
      </c>
      <c r="C38" s="22">
        <v>1958</v>
      </c>
      <c r="D38" s="22">
        <v>1041.71</v>
      </c>
      <c r="E38" s="22">
        <v>64</v>
      </c>
      <c r="F38" s="22">
        <v>101.51</v>
      </c>
      <c r="G38" s="22">
        <v>115</v>
      </c>
      <c r="H38" s="22">
        <v>219.03</v>
      </c>
      <c r="I38" s="22">
        <v>1907</v>
      </c>
      <c r="J38" s="22">
        <v>924.19</v>
      </c>
    </row>
    <row r="39" spans="1:10">
      <c r="A39" s="20">
        <v>1</v>
      </c>
      <c r="B39" s="20" t="s">
        <v>49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</row>
    <row r="40" spans="1:10">
      <c r="A40" s="20">
        <v>2</v>
      </c>
      <c r="B40" s="20" t="s">
        <v>50</v>
      </c>
      <c r="C40" s="20">
        <v>78</v>
      </c>
      <c r="D40" s="20">
        <v>125.09</v>
      </c>
      <c r="E40" s="20">
        <v>0</v>
      </c>
      <c r="F40" s="20">
        <v>0</v>
      </c>
      <c r="G40" s="20">
        <v>0</v>
      </c>
      <c r="H40" s="20">
        <v>0</v>
      </c>
      <c r="I40" s="20">
        <v>87</v>
      </c>
      <c r="J40" s="20">
        <v>119.59</v>
      </c>
    </row>
    <row r="41" spans="1:10">
      <c r="A41" s="20">
        <v>3</v>
      </c>
      <c r="B41" s="20" t="s">
        <v>51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</row>
    <row r="42" spans="1:10">
      <c r="A42" s="20">
        <v>4</v>
      </c>
      <c r="B42" s="20" t="s">
        <v>52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</row>
    <row r="43" spans="1:10">
      <c r="A43" s="22" t="s">
        <v>110</v>
      </c>
      <c r="B43" s="22" t="s">
        <v>58</v>
      </c>
      <c r="C43" s="22">
        <v>10934</v>
      </c>
      <c r="D43" s="22">
        <v>4355.5300000000007</v>
      </c>
      <c r="E43" s="22">
        <v>498</v>
      </c>
      <c r="F43" s="22">
        <v>188.05</v>
      </c>
      <c r="G43" s="22">
        <v>181</v>
      </c>
      <c r="H43" s="22">
        <v>238.32</v>
      </c>
      <c r="I43" s="22">
        <v>11260</v>
      </c>
      <c r="J43" s="22">
        <v>4294.2700000000004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activeCell="K26" sqref="K26"/>
    </sheetView>
  </sheetViews>
  <sheetFormatPr defaultRowHeight="15"/>
  <cols>
    <col min="1" max="1" width="7.28515625" bestFit="1" customWidth="1"/>
    <col min="2" max="2" width="11" bestFit="1" customWidth="1"/>
    <col min="3" max="3" width="15.28515625" customWidth="1"/>
    <col min="4" max="4" width="16.85546875" bestFit="1" customWidth="1"/>
    <col min="5" max="5" width="14.85546875" bestFit="1" customWidth="1"/>
    <col min="6" max="6" width="16.85546875" bestFit="1" customWidth="1"/>
    <col min="7" max="7" width="11.140625" bestFit="1" customWidth="1"/>
    <col min="8" max="8" width="9.5703125" bestFit="1" customWidth="1"/>
  </cols>
  <sheetData>
    <row r="1" spans="1:8">
      <c r="A1" s="209" t="s">
        <v>248</v>
      </c>
      <c r="B1" s="210"/>
      <c r="C1" s="210"/>
      <c r="D1" s="210"/>
      <c r="E1" s="210"/>
      <c r="F1" s="210"/>
      <c r="G1" s="210"/>
      <c r="H1" s="210"/>
    </row>
    <row r="2" spans="1:8">
      <c r="A2" s="213" t="s">
        <v>154</v>
      </c>
      <c r="B2" s="210"/>
      <c r="C2" s="210"/>
      <c r="D2" s="210"/>
      <c r="E2" s="210"/>
      <c r="F2" s="210"/>
      <c r="G2" s="210"/>
      <c r="H2" s="210"/>
    </row>
    <row r="3" spans="1:8" ht="30">
      <c r="A3" s="24" t="s">
        <v>94</v>
      </c>
      <c r="B3" s="24" t="s">
        <v>2</v>
      </c>
      <c r="C3" s="24" t="s">
        <v>249</v>
      </c>
      <c r="D3" s="24" t="s">
        <v>250</v>
      </c>
      <c r="E3" s="24" t="s">
        <v>122</v>
      </c>
      <c r="F3" s="24" t="s">
        <v>251</v>
      </c>
      <c r="G3" s="24" t="s">
        <v>252</v>
      </c>
      <c r="H3" s="24" t="s">
        <v>124</v>
      </c>
    </row>
    <row r="4" spans="1:8">
      <c r="A4" s="20">
        <v>1</v>
      </c>
      <c r="B4" s="20" t="s">
        <v>12</v>
      </c>
      <c r="C4" s="20">
        <v>2</v>
      </c>
      <c r="D4" s="20">
        <v>8.15</v>
      </c>
      <c r="E4" s="20">
        <v>3.77</v>
      </c>
      <c r="F4" s="20">
        <v>0.4</v>
      </c>
      <c r="G4" s="20">
        <v>11</v>
      </c>
      <c r="H4" s="20">
        <v>3.37</v>
      </c>
    </row>
    <row r="5" spans="1:8">
      <c r="A5" s="20">
        <v>2</v>
      </c>
      <c r="B5" s="20" t="s">
        <v>13</v>
      </c>
      <c r="C5" s="20">
        <v>1</v>
      </c>
      <c r="D5" s="20">
        <v>1.05</v>
      </c>
      <c r="E5" s="20">
        <v>0</v>
      </c>
      <c r="F5" s="20">
        <v>0</v>
      </c>
      <c r="G5" s="20"/>
      <c r="H5" s="20">
        <v>0</v>
      </c>
    </row>
    <row r="6" spans="1:8">
      <c r="A6" s="20">
        <v>3</v>
      </c>
      <c r="B6" s="20" t="s">
        <v>14</v>
      </c>
      <c r="C6" s="20">
        <v>31</v>
      </c>
      <c r="D6" s="20">
        <v>55.5</v>
      </c>
      <c r="E6" s="20">
        <v>0</v>
      </c>
      <c r="F6" s="20">
        <v>0</v>
      </c>
      <c r="G6" s="20"/>
      <c r="H6" s="20">
        <v>0</v>
      </c>
    </row>
    <row r="7" spans="1:8">
      <c r="A7" s="20">
        <v>4</v>
      </c>
      <c r="B7" s="20" t="s">
        <v>15</v>
      </c>
      <c r="C7" s="20">
        <v>8</v>
      </c>
      <c r="D7" s="20">
        <v>10.11</v>
      </c>
      <c r="E7" s="20">
        <v>0</v>
      </c>
      <c r="F7" s="20">
        <v>0</v>
      </c>
      <c r="G7" s="20"/>
      <c r="H7" s="20">
        <v>0</v>
      </c>
    </row>
    <row r="8" spans="1:8">
      <c r="A8" s="20">
        <v>5</v>
      </c>
      <c r="B8" s="20" t="s">
        <v>16</v>
      </c>
      <c r="C8" s="20">
        <v>0</v>
      </c>
      <c r="D8" s="20">
        <v>0</v>
      </c>
      <c r="E8" s="20">
        <v>0</v>
      </c>
      <c r="F8" s="20">
        <v>0</v>
      </c>
      <c r="G8" s="20"/>
      <c r="H8" s="20">
        <v>0</v>
      </c>
    </row>
    <row r="9" spans="1:8">
      <c r="A9" s="20">
        <v>6</v>
      </c>
      <c r="B9" s="20" t="s">
        <v>17</v>
      </c>
      <c r="C9" s="20">
        <v>47</v>
      </c>
      <c r="D9" s="20">
        <v>126.29</v>
      </c>
      <c r="E9" s="20">
        <v>75.739999999999995</v>
      </c>
      <c r="F9" s="20">
        <v>70.56</v>
      </c>
      <c r="G9" s="20">
        <v>93</v>
      </c>
      <c r="H9" s="20">
        <v>5.18</v>
      </c>
    </row>
    <row r="10" spans="1:8">
      <c r="A10" s="20">
        <v>7</v>
      </c>
      <c r="B10" s="20" t="s">
        <v>18</v>
      </c>
      <c r="C10" s="20">
        <v>0</v>
      </c>
      <c r="D10" s="20">
        <v>0</v>
      </c>
      <c r="E10" s="20">
        <v>0</v>
      </c>
      <c r="F10" s="20">
        <v>0</v>
      </c>
      <c r="G10" s="20"/>
      <c r="H10" s="20">
        <v>0</v>
      </c>
    </row>
    <row r="11" spans="1:8">
      <c r="A11" s="20">
        <v>8</v>
      </c>
      <c r="B11" s="20" t="s">
        <v>19</v>
      </c>
      <c r="C11" s="20">
        <v>0</v>
      </c>
      <c r="D11" s="20">
        <v>0</v>
      </c>
      <c r="E11" s="20">
        <v>0</v>
      </c>
      <c r="F11" s="20">
        <v>0</v>
      </c>
      <c r="G11" s="20"/>
      <c r="H11" s="20">
        <v>0</v>
      </c>
    </row>
    <row r="12" spans="1:8">
      <c r="A12" s="20">
        <v>9</v>
      </c>
      <c r="B12" s="20" t="s">
        <v>22</v>
      </c>
      <c r="C12" s="20">
        <v>26</v>
      </c>
      <c r="D12" s="20">
        <v>18.87</v>
      </c>
      <c r="E12" s="20">
        <v>7.52</v>
      </c>
      <c r="F12" s="20">
        <v>2.57</v>
      </c>
      <c r="G12" s="20">
        <v>34</v>
      </c>
      <c r="H12" s="20">
        <v>4.95</v>
      </c>
    </row>
    <row r="13" spans="1:8">
      <c r="A13" s="20">
        <v>10</v>
      </c>
      <c r="B13" s="20" t="s">
        <v>23</v>
      </c>
      <c r="C13" s="20">
        <v>6</v>
      </c>
      <c r="D13" s="20">
        <v>48.3</v>
      </c>
      <c r="E13" s="20">
        <v>2.2400000000000002</v>
      </c>
      <c r="F13" s="20">
        <v>2.2400000000000002</v>
      </c>
      <c r="G13" s="20">
        <v>100</v>
      </c>
      <c r="H13" s="20">
        <v>0</v>
      </c>
    </row>
    <row r="14" spans="1:8">
      <c r="A14" s="20">
        <v>11</v>
      </c>
      <c r="B14" s="20" t="s">
        <v>24</v>
      </c>
      <c r="C14" s="20">
        <v>0</v>
      </c>
      <c r="D14" s="20">
        <v>0</v>
      </c>
      <c r="E14" s="20">
        <v>0</v>
      </c>
      <c r="F14" s="20">
        <v>0</v>
      </c>
      <c r="G14" s="20"/>
      <c r="H14" s="20">
        <v>0</v>
      </c>
    </row>
    <row r="15" spans="1:8">
      <c r="A15" s="20">
        <v>12</v>
      </c>
      <c r="B15" s="20" t="s">
        <v>25</v>
      </c>
      <c r="C15" s="20">
        <v>15</v>
      </c>
      <c r="D15" s="20">
        <v>36.299999999999997</v>
      </c>
      <c r="E15" s="20">
        <v>0</v>
      </c>
      <c r="F15" s="20">
        <v>0</v>
      </c>
      <c r="G15" s="20"/>
      <c r="H15" s="20">
        <v>0</v>
      </c>
    </row>
    <row r="16" spans="1:8">
      <c r="A16" s="20">
        <v>13</v>
      </c>
      <c r="B16" s="20" t="s">
        <v>26</v>
      </c>
      <c r="C16" s="20">
        <v>3</v>
      </c>
      <c r="D16" s="20">
        <v>3.05</v>
      </c>
      <c r="E16" s="20">
        <v>3.05</v>
      </c>
      <c r="F16" s="20">
        <v>0</v>
      </c>
      <c r="G16" s="20">
        <v>0</v>
      </c>
      <c r="H16" s="20">
        <v>3.05</v>
      </c>
    </row>
    <row r="17" spans="1:8">
      <c r="A17" s="20">
        <v>14</v>
      </c>
      <c r="B17" s="20" t="s">
        <v>27</v>
      </c>
      <c r="C17" s="20">
        <v>549</v>
      </c>
      <c r="D17" s="20">
        <v>1371.45</v>
      </c>
      <c r="E17" s="20">
        <v>62.52</v>
      </c>
      <c r="F17" s="20">
        <v>9.08</v>
      </c>
      <c r="G17" s="20">
        <v>15</v>
      </c>
      <c r="H17" s="20">
        <v>53.44</v>
      </c>
    </row>
    <row r="18" spans="1:8">
      <c r="A18" s="20">
        <v>15</v>
      </c>
      <c r="B18" s="20" t="s">
        <v>28</v>
      </c>
      <c r="C18" s="20">
        <v>2</v>
      </c>
      <c r="D18" s="20">
        <v>3.64</v>
      </c>
      <c r="E18" s="20">
        <v>3.64</v>
      </c>
      <c r="F18" s="20">
        <v>3.64</v>
      </c>
      <c r="G18" s="20">
        <v>100</v>
      </c>
      <c r="H18" s="20">
        <v>0</v>
      </c>
    </row>
    <row r="19" spans="1:8">
      <c r="A19" s="20">
        <v>16</v>
      </c>
      <c r="B19" s="20" t="s">
        <v>29</v>
      </c>
      <c r="C19" s="20">
        <v>66</v>
      </c>
      <c r="D19" s="20">
        <v>72.150000000000006</v>
      </c>
      <c r="E19" s="20">
        <v>3.94</v>
      </c>
      <c r="F19" s="20">
        <v>2.62</v>
      </c>
      <c r="G19" s="20">
        <v>66</v>
      </c>
      <c r="H19" s="20">
        <v>1.32</v>
      </c>
    </row>
    <row r="20" spans="1:8">
      <c r="A20" s="20">
        <v>17</v>
      </c>
      <c r="B20" s="20" t="s">
        <v>30</v>
      </c>
      <c r="C20" s="20">
        <v>12</v>
      </c>
      <c r="D20" s="20">
        <v>14.02</v>
      </c>
      <c r="E20" s="20">
        <v>9.52</v>
      </c>
      <c r="F20" s="20">
        <v>0</v>
      </c>
      <c r="G20" s="20">
        <v>0</v>
      </c>
      <c r="H20" s="20">
        <v>9.52</v>
      </c>
    </row>
    <row r="21" spans="1:8">
      <c r="A21" s="20">
        <v>18</v>
      </c>
      <c r="B21" s="20" t="s">
        <v>31</v>
      </c>
      <c r="C21" s="20">
        <v>3</v>
      </c>
      <c r="D21" s="20">
        <v>3.83</v>
      </c>
      <c r="E21" s="20">
        <v>1.07</v>
      </c>
      <c r="F21" s="20">
        <v>0</v>
      </c>
      <c r="G21" s="20">
        <v>0</v>
      </c>
      <c r="H21" s="20">
        <v>1.07</v>
      </c>
    </row>
    <row r="22" spans="1:8">
      <c r="A22" s="22" t="s">
        <v>104</v>
      </c>
      <c r="B22" s="22" t="s">
        <v>58</v>
      </c>
      <c r="C22" s="22">
        <v>771</v>
      </c>
      <c r="D22" s="22">
        <v>1772.71</v>
      </c>
      <c r="E22" s="22">
        <v>173.01</v>
      </c>
      <c r="F22" s="22">
        <v>91.11</v>
      </c>
      <c r="G22" s="22">
        <v>52.66</v>
      </c>
      <c r="H22" s="22">
        <v>81.900000000000006</v>
      </c>
    </row>
    <row r="23" spans="1:8">
      <c r="A23" s="20">
        <v>1</v>
      </c>
      <c r="B23" s="20" t="s">
        <v>34</v>
      </c>
      <c r="C23" s="20">
        <v>0</v>
      </c>
      <c r="D23" s="20">
        <v>0</v>
      </c>
      <c r="E23" s="20">
        <v>0</v>
      </c>
      <c r="F23" s="20">
        <v>0</v>
      </c>
      <c r="G23" s="20"/>
      <c r="H23" s="20">
        <v>0</v>
      </c>
    </row>
    <row r="24" spans="1:8">
      <c r="A24" s="20">
        <v>2</v>
      </c>
      <c r="B24" s="20" t="s">
        <v>35</v>
      </c>
      <c r="C24" s="20">
        <v>0</v>
      </c>
      <c r="D24" s="20">
        <v>0</v>
      </c>
      <c r="E24" s="20">
        <v>0</v>
      </c>
      <c r="F24" s="20">
        <v>0</v>
      </c>
      <c r="G24" s="20"/>
      <c r="H24" s="20">
        <v>0</v>
      </c>
    </row>
    <row r="25" spans="1:8">
      <c r="A25" s="20">
        <v>3</v>
      </c>
      <c r="B25" s="20" t="s">
        <v>36</v>
      </c>
      <c r="C25" s="20">
        <v>0</v>
      </c>
      <c r="D25" s="20">
        <v>0</v>
      </c>
      <c r="E25" s="20">
        <v>0</v>
      </c>
      <c r="F25" s="20">
        <v>0</v>
      </c>
      <c r="G25" s="20"/>
      <c r="H25" s="20">
        <v>0</v>
      </c>
    </row>
    <row r="26" spans="1:8">
      <c r="A26" s="20">
        <v>4</v>
      </c>
      <c r="B26" s="20" t="s">
        <v>37</v>
      </c>
      <c r="C26" s="20">
        <v>7</v>
      </c>
      <c r="D26" s="20">
        <v>2.15</v>
      </c>
      <c r="E26" s="20">
        <v>0.48</v>
      </c>
      <c r="F26" s="20">
        <v>0.44</v>
      </c>
      <c r="G26" s="20">
        <v>92</v>
      </c>
      <c r="H26" s="20">
        <v>0.04</v>
      </c>
    </row>
    <row r="27" spans="1:8">
      <c r="A27" s="20">
        <v>5</v>
      </c>
      <c r="B27" s="20" t="s">
        <v>38</v>
      </c>
      <c r="C27" s="20">
        <v>0</v>
      </c>
      <c r="D27" s="20">
        <v>0</v>
      </c>
      <c r="E27" s="20">
        <v>0</v>
      </c>
      <c r="F27" s="20">
        <v>0</v>
      </c>
      <c r="G27" s="20"/>
      <c r="H27" s="20">
        <v>0</v>
      </c>
    </row>
    <row r="28" spans="1:8">
      <c r="A28" s="20">
        <v>6</v>
      </c>
      <c r="B28" s="20" t="s">
        <v>21</v>
      </c>
      <c r="C28" s="20">
        <v>5</v>
      </c>
      <c r="D28" s="20">
        <v>10.25</v>
      </c>
      <c r="E28" s="20">
        <v>0.54</v>
      </c>
      <c r="F28" s="20">
        <v>0.53</v>
      </c>
      <c r="G28" s="20">
        <v>98</v>
      </c>
      <c r="H28" s="20">
        <v>0.01</v>
      </c>
    </row>
    <row r="29" spans="1:8">
      <c r="A29" s="20">
        <v>7</v>
      </c>
      <c r="B29" s="20" t="s">
        <v>39</v>
      </c>
      <c r="C29" s="20">
        <v>0</v>
      </c>
      <c r="D29" s="20">
        <v>0</v>
      </c>
      <c r="E29" s="20">
        <v>0</v>
      </c>
      <c r="F29" s="20">
        <v>0</v>
      </c>
      <c r="G29" s="20"/>
      <c r="H29" s="20">
        <v>0</v>
      </c>
    </row>
    <row r="30" spans="1:8">
      <c r="A30" s="20">
        <v>8</v>
      </c>
      <c r="B30" s="20" t="s">
        <v>40</v>
      </c>
      <c r="C30" s="20">
        <v>0</v>
      </c>
      <c r="D30" s="20">
        <v>0</v>
      </c>
      <c r="E30" s="20">
        <v>0</v>
      </c>
      <c r="F30" s="20">
        <v>0</v>
      </c>
      <c r="G30" s="20"/>
      <c r="H30" s="20">
        <v>0</v>
      </c>
    </row>
    <row r="31" spans="1:8">
      <c r="A31" s="20">
        <v>9</v>
      </c>
      <c r="B31" s="20" t="s">
        <v>41</v>
      </c>
      <c r="C31" s="20">
        <v>0</v>
      </c>
      <c r="D31" s="20">
        <v>0</v>
      </c>
      <c r="E31" s="20">
        <v>0</v>
      </c>
      <c r="F31" s="20">
        <v>0</v>
      </c>
      <c r="G31" s="20"/>
      <c r="H31" s="20">
        <v>0</v>
      </c>
    </row>
    <row r="32" spans="1:8">
      <c r="A32" s="20">
        <v>10</v>
      </c>
      <c r="B32" s="20" t="s">
        <v>42</v>
      </c>
      <c r="C32" s="20">
        <v>0</v>
      </c>
      <c r="D32" s="20">
        <v>0</v>
      </c>
      <c r="E32" s="20">
        <v>0</v>
      </c>
      <c r="F32" s="20">
        <v>0</v>
      </c>
      <c r="G32" s="20"/>
      <c r="H32" s="20">
        <v>0</v>
      </c>
    </row>
    <row r="33" spans="1:8">
      <c r="A33" s="20">
        <v>11</v>
      </c>
      <c r="B33" s="20" t="s">
        <v>43</v>
      </c>
      <c r="C33" s="20">
        <v>0</v>
      </c>
      <c r="D33" s="20">
        <v>0</v>
      </c>
      <c r="E33" s="20">
        <v>0</v>
      </c>
      <c r="F33" s="20">
        <v>0</v>
      </c>
      <c r="G33" s="20"/>
      <c r="H33" s="20">
        <v>0</v>
      </c>
    </row>
    <row r="34" spans="1:8">
      <c r="A34" s="20">
        <v>12</v>
      </c>
      <c r="B34" s="20" t="s">
        <v>44</v>
      </c>
      <c r="C34" s="20">
        <v>0</v>
      </c>
      <c r="D34" s="20">
        <v>0</v>
      </c>
      <c r="E34" s="20">
        <v>0</v>
      </c>
      <c r="F34" s="20">
        <v>0</v>
      </c>
      <c r="G34" s="20"/>
      <c r="H34" s="20">
        <v>0</v>
      </c>
    </row>
    <row r="35" spans="1:8">
      <c r="A35" s="20">
        <v>13</v>
      </c>
      <c r="B35" s="20" t="s">
        <v>45</v>
      </c>
      <c r="C35" s="20">
        <v>0</v>
      </c>
      <c r="D35" s="20">
        <v>0</v>
      </c>
      <c r="E35" s="20">
        <v>0</v>
      </c>
      <c r="F35" s="20">
        <v>0</v>
      </c>
      <c r="G35" s="20"/>
      <c r="H35" s="20">
        <v>0</v>
      </c>
    </row>
    <row r="36" spans="1:8">
      <c r="A36" s="22" t="s">
        <v>105</v>
      </c>
      <c r="B36" s="22" t="s">
        <v>58</v>
      </c>
      <c r="C36" s="22">
        <v>12</v>
      </c>
      <c r="D36" s="22">
        <v>12.4</v>
      </c>
      <c r="E36" s="22">
        <v>1.02</v>
      </c>
      <c r="F36" s="22">
        <v>0.97</v>
      </c>
      <c r="G36" s="22">
        <v>95.1</v>
      </c>
      <c r="H36" s="22">
        <v>0.05</v>
      </c>
    </row>
    <row r="37" spans="1:8">
      <c r="A37" s="20">
        <v>1</v>
      </c>
      <c r="B37" s="20" t="s">
        <v>47</v>
      </c>
      <c r="C37" s="20">
        <v>508</v>
      </c>
      <c r="D37" s="20">
        <v>1024.8399999999999</v>
      </c>
      <c r="E37" s="20">
        <v>591.69000000000005</v>
      </c>
      <c r="F37" s="20">
        <v>378.63</v>
      </c>
      <c r="G37" s="20">
        <v>64</v>
      </c>
      <c r="H37" s="20">
        <v>213.06</v>
      </c>
    </row>
    <row r="38" spans="1:8">
      <c r="A38" s="22" t="s">
        <v>106</v>
      </c>
      <c r="B38" s="22" t="s">
        <v>58</v>
      </c>
      <c r="C38" s="22">
        <v>508</v>
      </c>
      <c r="D38" s="22">
        <v>1024.8399999999999</v>
      </c>
      <c r="E38" s="22">
        <v>591.69000000000005</v>
      </c>
      <c r="F38" s="22">
        <v>378.63</v>
      </c>
      <c r="G38" s="22">
        <v>63.99</v>
      </c>
      <c r="H38" s="22">
        <v>213.06</v>
      </c>
    </row>
    <row r="39" spans="1:8">
      <c r="A39" s="20">
        <v>1</v>
      </c>
      <c r="B39" s="20" t="s">
        <v>49</v>
      </c>
      <c r="C39" s="20">
        <v>0</v>
      </c>
      <c r="D39" s="20">
        <v>0</v>
      </c>
      <c r="E39" s="20">
        <v>0</v>
      </c>
      <c r="F39" s="20">
        <v>0</v>
      </c>
      <c r="G39" s="20"/>
      <c r="H39" s="20">
        <v>0</v>
      </c>
    </row>
    <row r="40" spans="1:8">
      <c r="A40" s="20">
        <v>2</v>
      </c>
      <c r="B40" s="20" t="s">
        <v>50</v>
      </c>
      <c r="C40" s="20">
        <v>1472</v>
      </c>
      <c r="D40" s="20">
        <v>3273.25</v>
      </c>
      <c r="E40" s="20">
        <v>1559.54</v>
      </c>
      <c r="F40" s="20">
        <v>132.47</v>
      </c>
      <c r="G40" s="20">
        <v>8</v>
      </c>
      <c r="H40" s="20">
        <v>1427.07</v>
      </c>
    </row>
    <row r="41" spans="1:8">
      <c r="A41" s="20">
        <v>3</v>
      </c>
      <c r="B41" s="20" t="s">
        <v>51</v>
      </c>
      <c r="C41" s="20">
        <v>0</v>
      </c>
      <c r="D41" s="20">
        <v>0</v>
      </c>
      <c r="E41" s="20">
        <v>0</v>
      </c>
      <c r="F41" s="20">
        <v>0</v>
      </c>
      <c r="G41" s="20"/>
      <c r="H41" s="20">
        <v>0</v>
      </c>
    </row>
    <row r="42" spans="1:8">
      <c r="A42" s="20">
        <v>4</v>
      </c>
      <c r="B42" s="20" t="s">
        <v>52</v>
      </c>
      <c r="C42" s="20">
        <v>0</v>
      </c>
      <c r="D42" s="20">
        <v>0</v>
      </c>
      <c r="E42" s="20">
        <v>0</v>
      </c>
      <c r="F42" s="20">
        <v>0</v>
      </c>
      <c r="G42" s="20"/>
      <c r="H42" s="20">
        <v>0</v>
      </c>
    </row>
    <row r="43" spans="1:8">
      <c r="A43" s="22" t="s">
        <v>110</v>
      </c>
      <c r="B43" s="22" t="s">
        <v>58</v>
      </c>
      <c r="C43" s="22">
        <v>2763</v>
      </c>
      <c r="D43" s="22">
        <v>6083.2</v>
      </c>
      <c r="E43" s="22">
        <v>2325.2600000000002</v>
      </c>
      <c r="F43" s="22">
        <v>603.17999999999995</v>
      </c>
      <c r="G43" s="22">
        <v>25.94</v>
      </c>
      <c r="H43" s="22">
        <v>1722.08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sqref="A1:H1"/>
    </sheetView>
  </sheetViews>
  <sheetFormatPr defaultRowHeight="15"/>
  <cols>
    <col min="1" max="1" width="7.28515625" bestFit="1" customWidth="1"/>
    <col min="2" max="2" width="11" bestFit="1" customWidth="1"/>
    <col min="3" max="3" width="18.7109375" bestFit="1" customWidth="1"/>
    <col min="4" max="4" width="16.85546875" bestFit="1" customWidth="1"/>
    <col min="5" max="5" width="14.85546875" bestFit="1" customWidth="1"/>
    <col min="6" max="6" width="16.85546875" bestFit="1" customWidth="1"/>
    <col min="7" max="7" width="11.140625" bestFit="1" customWidth="1"/>
    <col min="8" max="8" width="9.5703125" bestFit="1" customWidth="1"/>
  </cols>
  <sheetData>
    <row r="1" spans="1:8">
      <c r="A1" s="209" t="s">
        <v>253</v>
      </c>
      <c r="B1" s="210"/>
      <c r="C1" s="210"/>
      <c r="D1" s="210"/>
      <c r="E1" s="210"/>
      <c r="F1" s="210"/>
      <c r="G1" s="210"/>
      <c r="H1" s="210"/>
    </row>
    <row r="2" spans="1:8">
      <c r="A2" s="213" t="s">
        <v>154</v>
      </c>
      <c r="B2" s="210"/>
      <c r="C2" s="210"/>
      <c r="D2" s="210"/>
      <c r="E2" s="210"/>
      <c r="F2" s="210"/>
      <c r="G2" s="210"/>
      <c r="H2" s="210"/>
    </row>
    <row r="3" spans="1:8">
      <c r="A3" s="24" t="s">
        <v>94</v>
      </c>
      <c r="B3" s="24" t="s">
        <v>2</v>
      </c>
      <c r="C3" s="24" t="s">
        <v>249</v>
      </c>
      <c r="D3" s="24" t="s">
        <v>250</v>
      </c>
      <c r="E3" s="24" t="s">
        <v>122</v>
      </c>
      <c r="F3" s="24" t="s">
        <v>251</v>
      </c>
      <c r="G3" s="24" t="s">
        <v>252</v>
      </c>
      <c r="H3" s="24" t="s">
        <v>124</v>
      </c>
    </row>
    <row r="4" spans="1:8">
      <c r="A4" s="20">
        <v>1</v>
      </c>
      <c r="B4" s="20" t="s">
        <v>12</v>
      </c>
      <c r="C4" s="20">
        <v>0</v>
      </c>
      <c r="D4" s="20">
        <v>0</v>
      </c>
      <c r="E4" s="20">
        <v>0</v>
      </c>
      <c r="F4" s="20">
        <v>0</v>
      </c>
      <c r="G4" s="20"/>
      <c r="H4" s="20">
        <v>0</v>
      </c>
    </row>
    <row r="5" spans="1:8">
      <c r="A5" s="20">
        <v>2</v>
      </c>
      <c r="B5" s="20" t="s">
        <v>13</v>
      </c>
      <c r="C5" s="20">
        <v>0</v>
      </c>
      <c r="D5" s="20">
        <v>0</v>
      </c>
      <c r="E5" s="20">
        <v>0</v>
      </c>
      <c r="F5" s="20">
        <v>0</v>
      </c>
      <c r="G5" s="20"/>
      <c r="H5" s="20">
        <v>0</v>
      </c>
    </row>
    <row r="6" spans="1:8">
      <c r="A6" s="20">
        <v>3</v>
      </c>
      <c r="B6" s="20" t="s">
        <v>14</v>
      </c>
      <c r="C6" s="20">
        <v>0</v>
      </c>
      <c r="D6" s="20">
        <v>0</v>
      </c>
      <c r="E6" s="20">
        <v>0</v>
      </c>
      <c r="F6" s="20">
        <v>0</v>
      </c>
      <c r="G6" s="20"/>
      <c r="H6" s="20">
        <v>0</v>
      </c>
    </row>
    <row r="7" spans="1:8">
      <c r="A7" s="20">
        <v>4</v>
      </c>
      <c r="B7" s="20" t="s">
        <v>15</v>
      </c>
      <c r="C7" s="20">
        <v>0</v>
      </c>
      <c r="D7" s="20">
        <v>0</v>
      </c>
      <c r="E7" s="20">
        <v>0</v>
      </c>
      <c r="F7" s="20">
        <v>0</v>
      </c>
      <c r="G7" s="20"/>
      <c r="H7" s="20">
        <v>0</v>
      </c>
    </row>
    <row r="8" spans="1:8">
      <c r="A8" s="20">
        <v>5</v>
      </c>
      <c r="B8" s="20" t="s">
        <v>16</v>
      </c>
      <c r="C8" s="20">
        <v>0</v>
      </c>
      <c r="D8" s="20">
        <v>0</v>
      </c>
      <c r="E8" s="20">
        <v>0</v>
      </c>
      <c r="F8" s="20">
        <v>0</v>
      </c>
      <c r="G8" s="20"/>
      <c r="H8" s="20">
        <v>0</v>
      </c>
    </row>
    <row r="9" spans="1:8">
      <c r="A9" s="20">
        <v>6</v>
      </c>
      <c r="B9" s="20" t="s">
        <v>17</v>
      </c>
      <c r="C9" s="20">
        <v>0</v>
      </c>
      <c r="D9" s="20">
        <v>0</v>
      </c>
      <c r="E9" s="20">
        <v>0</v>
      </c>
      <c r="F9" s="20">
        <v>0</v>
      </c>
      <c r="G9" s="20"/>
      <c r="H9" s="20">
        <v>0</v>
      </c>
    </row>
    <row r="10" spans="1:8">
      <c r="A10" s="20">
        <v>7</v>
      </c>
      <c r="B10" s="20" t="s">
        <v>18</v>
      </c>
      <c r="C10" s="20">
        <v>0</v>
      </c>
      <c r="D10" s="20">
        <v>0</v>
      </c>
      <c r="E10" s="20">
        <v>0</v>
      </c>
      <c r="F10" s="20">
        <v>0</v>
      </c>
      <c r="G10" s="20"/>
      <c r="H10" s="20">
        <v>0</v>
      </c>
    </row>
    <row r="11" spans="1:8">
      <c r="A11" s="20">
        <v>8</v>
      </c>
      <c r="B11" s="20" t="s">
        <v>19</v>
      </c>
      <c r="C11" s="20">
        <v>0</v>
      </c>
      <c r="D11" s="20">
        <v>0</v>
      </c>
      <c r="E11" s="20">
        <v>0</v>
      </c>
      <c r="F11" s="20">
        <v>0</v>
      </c>
      <c r="G11" s="20"/>
      <c r="H11" s="20">
        <v>0</v>
      </c>
    </row>
    <row r="12" spans="1:8">
      <c r="A12" s="20">
        <v>9</v>
      </c>
      <c r="B12" s="20" t="s">
        <v>22</v>
      </c>
      <c r="C12" s="20">
        <v>0</v>
      </c>
      <c r="D12" s="20">
        <v>0</v>
      </c>
      <c r="E12" s="20">
        <v>0</v>
      </c>
      <c r="F12" s="20">
        <v>0</v>
      </c>
      <c r="G12" s="20"/>
      <c r="H12" s="20">
        <v>0</v>
      </c>
    </row>
    <row r="13" spans="1:8">
      <c r="A13" s="20">
        <v>10</v>
      </c>
      <c r="B13" s="20" t="s">
        <v>23</v>
      </c>
      <c r="C13" s="20">
        <v>0</v>
      </c>
      <c r="D13" s="20">
        <v>0</v>
      </c>
      <c r="E13" s="20">
        <v>0</v>
      </c>
      <c r="F13" s="20">
        <v>0</v>
      </c>
      <c r="G13" s="20"/>
      <c r="H13" s="20">
        <v>0</v>
      </c>
    </row>
    <row r="14" spans="1:8">
      <c r="A14" s="20">
        <v>11</v>
      </c>
      <c r="B14" s="20" t="s">
        <v>24</v>
      </c>
      <c r="C14" s="20">
        <v>0</v>
      </c>
      <c r="D14" s="20">
        <v>0</v>
      </c>
      <c r="E14" s="20">
        <v>0</v>
      </c>
      <c r="F14" s="20">
        <v>0</v>
      </c>
      <c r="G14" s="20"/>
      <c r="H14" s="20">
        <v>0</v>
      </c>
    </row>
    <row r="15" spans="1:8">
      <c r="A15" s="20">
        <v>12</v>
      </c>
      <c r="B15" s="20" t="s">
        <v>25</v>
      </c>
      <c r="C15" s="20">
        <v>5</v>
      </c>
      <c r="D15" s="20">
        <v>1.9</v>
      </c>
      <c r="E15" s="20">
        <v>0</v>
      </c>
      <c r="F15" s="20">
        <v>0</v>
      </c>
      <c r="G15" s="20"/>
      <c r="H15" s="20">
        <v>0</v>
      </c>
    </row>
    <row r="16" spans="1:8">
      <c r="A16" s="20">
        <v>13</v>
      </c>
      <c r="B16" s="20" t="s">
        <v>26</v>
      </c>
      <c r="C16" s="20">
        <v>0</v>
      </c>
      <c r="D16" s="20">
        <v>0</v>
      </c>
      <c r="E16" s="20">
        <v>0</v>
      </c>
      <c r="F16" s="20">
        <v>0</v>
      </c>
      <c r="G16" s="20"/>
      <c r="H16" s="20">
        <v>0</v>
      </c>
    </row>
    <row r="17" spans="1:8">
      <c r="A17" s="20">
        <v>14</v>
      </c>
      <c r="B17" s="20" t="s">
        <v>27</v>
      </c>
      <c r="C17" s="20">
        <v>12</v>
      </c>
      <c r="D17" s="20">
        <v>5.83</v>
      </c>
      <c r="E17" s="20">
        <v>0.49</v>
      </c>
      <c r="F17" s="20">
        <v>0</v>
      </c>
      <c r="G17" s="20">
        <v>0</v>
      </c>
      <c r="H17" s="20">
        <v>0.49</v>
      </c>
    </row>
    <row r="18" spans="1:8">
      <c r="A18" s="20">
        <v>15</v>
      </c>
      <c r="B18" s="20" t="s">
        <v>28</v>
      </c>
      <c r="C18" s="20">
        <v>0</v>
      </c>
      <c r="D18" s="20">
        <v>0</v>
      </c>
      <c r="E18" s="20">
        <v>0</v>
      </c>
      <c r="F18" s="20">
        <v>0</v>
      </c>
      <c r="G18" s="20"/>
      <c r="H18" s="20">
        <v>0</v>
      </c>
    </row>
    <row r="19" spans="1:8">
      <c r="A19" s="20">
        <v>16</v>
      </c>
      <c r="B19" s="20" t="s">
        <v>29</v>
      </c>
      <c r="C19" s="20">
        <v>3</v>
      </c>
      <c r="D19" s="20">
        <v>1.7</v>
      </c>
      <c r="E19" s="20">
        <v>0.42</v>
      </c>
      <c r="F19" s="20">
        <v>0</v>
      </c>
      <c r="G19" s="20">
        <v>0</v>
      </c>
      <c r="H19" s="20">
        <v>0.42</v>
      </c>
    </row>
    <row r="20" spans="1:8">
      <c r="A20" s="20">
        <v>17</v>
      </c>
      <c r="B20" s="20" t="s">
        <v>30</v>
      </c>
      <c r="C20" s="20">
        <v>12</v>
      </c>
      <c r="D20" s="20">
        <v>5.72</v>
      </c>
      <c r="E20" s="20">
        <v>3.35</v>
      </c>
      <c r="F20" s="20">
        <v>0.16</v>
      </c>
      <c r="G20" s="20">
        <v>5</v>
      </c>
      <c r="H20" s="20">
        <v>3.19</v>
      </c>
    </row>
    <row r="21" spans="1:8">
      <c r="A21" s="20">
        <v>18</v>
      </c>
      <c r="B21" s="20" t="s">
        <v>31</v>
      </c>
      <c r="C21" s="20">
        <v>0</v>
      </c>
      <c r="D21" s="20">
        <v>0</v>
      </c>
      <c r="E21" s="20">
        <v>0</v>
      </c>
      <c r="F21" s="20">
        <v>0</v>
      </c>
      <c r="G21" s="20"/>
      <c r="H21" s="20">
        <v>0</v>
      </c>
    </row>
    <row r="22" spans="1:8">
      <c r="A22" s="22" t="s">
        <v>104</v>
      </c>
      <c r="B22" s="22" t="s">
        <v>58</v>
      </c>
      <c r="C22" s="22">
        <v>32</v>
      </c>
      <c r="D22" s="22">
        <v>15.15</v>
      </c>
      <c r="E22" s="22">
        <v>4.26</v>
      </c>
      <c r="F22" s="22">
        <v>0.16</v>
      </c>
      <c r="G22" s="22">
        <v>3.76</v>
      </c>
      <c r="H22" s="22">
        <v>4.0999999999999996</v>
      </c>
    </row>
    <row r="23" spans="1:8">
      <c r="A23" s="20">
        <v>1</v>
      </c>
      <c r="B23" s="20" t="s">
        <v>34</v>
      </c>
      <c r="C23" s="20">
        <v>0</v>
      </c>
      <c r="D23" s="20">
        <v>0</v>
      </c>
      <c r="E23" s="20">
        <v>0</v>
      </c>
      <c r="F23" s="20">
        <v>0</v>
      </c>
      <c r="G23" s="20"/>
      <c r="H23" s="20">
        <v>0</v>
      </c>
    </row>
    <row r="24" spans="1:8">
      <c r="A24" s="20">
        <v>2</v>
      </c>
      <c r="B24" s="20" t="s">
        <v>35</v>
      </c>
      <c r="C24" s="20">
        <v>0</v>
      </c>
      <c r="D24" s="20">
        <v>0</v>
      </c>
      <c r="E24" s="20">
        <v>0</v>
      </c>
      <c r="F24" s="20">
        <v>0</v>
      </c>
      <c r="G24" s="20"/>
      <c r="H24" s="20">
        <v>0</v>
      </c>
    </row>
    <row r="25" spans="1:8">
      <c r="A25" s="20">
        <v>3</v>
      </c>
      <c r="B25" s="20" t="s">
        <v>36</v>
      </c>
      <c r="C25" s="20">
        <v>0</v>
      </c>
      <c r="D25" s="20">
        <v>0</v>
      </c>
      <c r="E25" s="20">
        <v>0</v>
      </c>
      <c r="F25" s="20">
        <v>0</v>
      </c>
      <c r="G25" s="20"/>
      <c r="H25" s="20">
        <v>0</v>
      </c>
    </row>
    <row r="26" spans="1:8">
      <c r="A26" s="20">
        <v>4</v>
      </c>
      <c r="B26" s="20" t="s">
        <v>37</v>
      </c>
      <c r="C26" s="20">
        <v>0</v>
      </c>
      <c r="D26" s="20">
        <v>0</v>
      </c>
      <c r="E26" s="20">
        <v>0</v>
      </c>
      <c r="F26" s="20">
        <v>0</v>
      </c>
      <c r="G26" s="20"/>
      <c r="H26" s="20">
        <v>0</v>
      </c>
    </row>
    <row r="27" spans="1:8">
      <c r="A27" s="20">
        <v>5</v>
      </c>
      <c r="B27" s="20" t="s">
        <v>38</v>
      </c>
      <c r="C27" s="20">
        <v>0</v>
      </c>
      <c r="D27" s="20">
        <v>0</v>
      </c>
      <c r="E27" s="20">
        <v>0</v>
      </c>
      <c r="F27" s="20">
        <v>0</v>
      </c>
      <c r="G27" s="20"/>
      <c r="H27" s="20">
        <v>0</v>
      </c>
    </row>
    <row r="28" spans="1:8">
      <c r="A28" s="20">
        <v>6</v>
      </c>
      <c r="B28" s="20" t="s">
        <v>21</v>
      </c>
      <c r="C28" s="20">
        <v>0</v>
      </c>
      <c r="D28" s="20">
        <v>0</v>
      </c>
      <c r="E28" s="20">
        <v>0</v>
      </c>
      <c r="F28" s="20">
        <v>0</v>
      </c>
      <c r="G28" s="20"/>
      <c r="H28" s="20">
        <v>0</v>
      </c>
    </row>
    <row r="29" spans="1:8">
      <c r="A29" s="20">
        <v>7</v>
      </c>
      <c r="B29" s="20" t="s">
        <v>39</v>
      </c>
      <c r="C29" s="20">
        <v>0</v>
      </c>
      <c r="D29" s="20">
        <v>0</v>
      </c>
      <c r="E29" s="20">
        <v>0</v>
      </c>
      <c r="F29" s="20">
        <v>0</v>
      </c>
      <c r="G29" s="20"/>
      <c r="H29" s="20">
        <v>0</v>
      </c>
    </row>
    <row r="30" spans="1:8">
      <c r="A30" s="20">
        <v>8</v>
      </c>
      <c r="B30" s="20" t="s">
        <v>40</v>
      </c>
      <c r="C30" s="20">
        <v>0</v>
      </c>
      <c r="D30" s="20">
        <v>0</v>
      </c>
      <c r="E30" s="20">
        <v>0</v>
      </c>
      <c r="F30" s="20">
        <v>0</v>
      </c>
      <c r="G30" s="20"/>
      <c r="H30" s="20">
        <v>0</v>
      </c>
    </row>
    <row r="31" spans="1:8">
      <c r="A31" s="20">
        <v>9</v>
      </c>
      <c r="B31" s="20" t="s">
        <v>41</v>
      </c>
      <c r="C31" s="20">
        <v>0</v>
      </c>
      <c r="D31" s="20">
        <v>0</v>
      </c>
      <c r="E31" s="20">
        <v>0</v>
      </c>
      <c r="F31" s="20">
        <v>0</v>
      </c>
      <c r="G31" s="20"/>
      <c r="H31" s="20">
        <v>0</v>
      </c>
    </row>
    <row r="32" spans="1:8">
      <c r="A32" s="20">
        <v>10</v>
      </c>
      <c r="B32" s="20" t="s">
        <v>42</v>
      </c>
      <c r="C32" s="20">
        <v>0</v>
      </c>
      <c r="D32" s="20">
        <v>0</v>
      </c>
      <c r="E32" s="20">
        <v>0</v>
      </c>
      <c r="F32" s="20">
        <v>0</v>
      </c>
      <c r="G32" s="20"/>
      <c r="H32" s="20">
        <v>0</v>
      </c>
    </row>
    <row r="33" spans="1:8">
      <c r="A33" s="20">
        <v>11</v>
      </c>
      <c r="B33" s="20" t="s">
        <v>43</v>
      </c>
      <c r="C33" s="20">
        <v>0</v>
      </c>
      <c r="D33" s="20">
        <v>0</v>
      </c>
      <c r="E33" s="20">
        <v>0</v>
      </c>
      <c r="F33" s="20">
        <v>0</v>
      </c>
      <c r="G33" s="20"/>
      <c r="H33" s="20">
        <v>0</v>
      </c>
    </row>
    <row r="34" spans="1:8">
      <c r="A34" s="20">
        <v>12</v>
      </c>
      <c r="B34" s="20" t="s">
        <v>44</v>
      </c>
      <c r="C34" s="20">
        <v>0</v>
      </c>
      <c r="D34" s="20">
        <v>0</v>
      </c>
      <c r="E34" s="20">
        <v>0</v>
      </c>
      <c r="F34" s="20">
        <v>0</v>
      </c>
      <c r="G34" s="20"/>
      <c r="H34" s="20">
        <v>0</v>
      </c>
    </row>
    <row r="35" spans="1:8">
      <c r="A35" s="20">
        <v>13</v>
      </c>
      <c r="B35" s="20" t="s">
        <v>45</v>
      </c>
      <c r="C35" s="20">
        <v>0</v>
      </c>
      <c r="D35" s="20">
        <v>0</v>
      </c>
      <c r="E35" s="20">
        <v>0</v>
      </c>
      <c r="F35" s="20">
        <v>0</v>
      </c>
      <c r="G35" s="20"/>
      <c r="H35" s="20">
        <v>0</v>
      </c>
    </row>
    <row r="36" spans="1:8">
      <c r="A36" s="22" t="s">
        <v>105</v>
      </c>
      <c r="B36" s="22" t="s">
        <v>58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</row>
    <row r="37" spans="1:8">
      <c r="A37" s="20">
        <v>1</v>
      </c>
      <c r="B37" s="20" t="s">
        <v>47</v>
      </c>
      <c r="C37" s="20">
        <v>1439</v>
      </c>
      <c r="D37" s="20">
        <v>895.47</v>
      </c>
      <c r="E37" s="20">
        <v>441.1</v>
      </c>
      <c r="F37" s="20">
        <v>427.92</v>
      </c>
      <c r="G37" s="20">
        <v>97</v>
      </c>
      <c r="H37" s="20">
        <v>13.18</v>
      </c>
    </row>
    <row r="38" spans="1:8">
      <c r="A38" s="22" t="s">
        <v>106</v>
      </c>
      <c r="B38" s="22" t="s">
        <v>58</v>
      </c>
      <c r="C38" s="22">
        <v>1439</v>
      </c>
      <c r="D38" s="22">
        <v>895.47</v>
      </c>
      <c r="E38" s="22">
        <v>441.1</v>
      </c>
      <c r="F38" s="22">
        <v>427.92</v>
      </c>
      <c r="G38" s="22">
        <v>97.01</v>
      </c>
      <c r="H38" s="22">
        <v>13.18</v>
      </c>
    </row>
    <row r="39" spans="1:8">
      <c r="A39" s="20">
        <v>1</v>
      </c>
      <c r="B39" s="20" t="s">
        <v>49</v>
      </c>
      <c r="C39" s="20">
        <v>0</v>
      </c>
      <c r="D39" s="20">
        <v>0</v>
      </c>
      <c r="E39" s="20">
        <v>0</v>
      </c>
      <c r="F39" s="20">
        <v>0</v>
      </c>
      <c r="G39" s="20"/>
      <c r="H39" s="20">
        <v>0</v>
      </c>
    </row>
    <row r="40" spans="1:8">
      <c r="A40" s="20">
        <v>2</v>
      </c>
      <c r="B40" s="20" t="s">
        <v>50</v>
      </c>
      <c r="C40" s="20">
        <v>222</v>
      </c>
      <c r="D40" s="20">
        <v>140.75</v>
      </c>
      <c r="E40" s="20">
        <v>51.23</v>
      </c>
      <c r="F40" s="20">
        <v>51.23</v>
      </c>
      <c r="G40" s="20">
        <v>100</v>
      </c>
      <c r="H40" s="20">
        <v>0</v>
      </c>
    </row>
    <row r="41" spans="1:8">
      <c r="A41" s="20">
        <v>3</v>
      </c>
      <c r="B41" s="20" t="s">
        <v>51</v>
      </c>
      <c r="C41" s="20">
        <v>0</v>
      </c>
      <c r="D41" s="20">
        <v>0</v>
      </c>
      <c r="E41" s="20">
        <v>0</v>
      </c>
      <c r="F41" s="20">
        <v>0</v>
      </c>
      <c r="G41" s="20"/>
      <c r="H41" s="20">
        <v>0</v>
      </c>
    </row>
    <row r="42" spans="1:8">
      <c r="A42" s="20">
        <v>4</v>
      </c>
      <c r="B42" s="20" t="s">
        <v>52</v>
      </c>
      <c r="C42" s="20">
        <v>0</v>
      </c>
      <c r="D42" s="20">
        <v>0</v>
      </c>
      <c r="E42" s="20">
        <v>0</v>
      </c>
      <c r="F42" s="20">
        <v>0</v>
      </c>
      <c r="G42" s="20"/>
      <c r="H42" s="20">
        <v>0</v>
      </c>
    </row>
    <row r="43" spans="1:8">
      <c r="A43" s="22" t="s">
        <v>110</v>
      </c>
      <c r="B43" s="22" t="s">
        <v>58</v>
      </c>
      <c r="C43" s="22">
        <v>1693</v>
      </c>
      <c r="D43" s="22">
        <v>1051.3699999999999</v>
      </c>
      <c r="E43" s="22">
        <v>496.59</v>
      </c>
      <c r="F43" s="22">
        <v>479.31</v>
      </c>
      <c r="G43" s="22">
        <v>96.52</v>
      </c>
      <c r="H43" s="22">
        <v>17.28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>
      <selection activeCell="N25" sqref="N25"/>
    </sheetView>
  </sheetViews>
  <sheetFormatPr defaultRowHeight="15"/>
  <sheetData>
    <row r="1" spans="1:10">
      <c r="A1" s="209" t="s">
        <v>254</v>
      </c>
      <c r="B1" s="210"/>
      <c r="C1" s="210"/>
      <c r="D1" s="210"/>
      <c r="E1" s="210"/>
      <c r="F1" s="210"/>
      <c r="G1" s="210"/>
      <c r="H1" s="210"/>
      <c r="I1" s="210"/>
      <c r="J1" s="210"/>
    </row>
    <row r="2" spans="1:10">
      <c r="A2" s="213" t="s">
        <v>154</v>
      </c>
      <c r="B2" s="210"/>
      <c r="C2" s="210"/>
      <c r="D2" s="210"/>
      <c r="E2" s="210"/>
      <c r="F2" s="210"/>
      <c r="G2" s="210"/>
      <c r="H2" s="210"/>
      <c r="I2" s="210"/>
      <c r="J2" s="210"/>
    </row>
    <row r="3" spans="1:10" ht="45">
      <c r="A3" s="24" t="s">
        <v>94</v>
      </c>
      <c r="B3" s="24" t="s">
        <v>2</v>
      </c>
      <c r="C3" s="24" t="s">
        <v>255</v>
      </c>
      <c r="D3" s="24" t="s">
        <v>256</v>
      </c>
      <c r="E3" s="24" t="s">
        <v>257</v>
      </c>
      <c r="F3" s="24" t="s">
        <v>258</v>
      </c>
      <c r="G3" s="24" t="s">
        <v>259</v>
      </c>
      <c r="H3" s="24" t="s">
        <v>260</v>
      </c>
      <c r="I3" s="24" t="s">
        <v>261</v>
      </c>
      <c r="J3" s="24" t="s">
        <v>262</v>
      </c>
    </row>
    <row r="4" spans="1:10">
      <c r="A4" s="20">
        <v>1</v>
      </c>
      <c r="B4" s="20" t="s">
        <v>12</v>
      </c>
      <c r="C4" s="20">
        <v>38</v>
      </c>
      <c r="D4" s="20">
        <v>291.27</v>
      </c>
      <c r="E4" s="20">
        <v>0</v>
      </c>
      <c r="F4" s="20">
        <v>0</v>
      </c>
      <c r="G4" s="20">
        <v>0</v>
      </c>
      <c r="H4" s="20">
        <v>0</v>
      </c>
      <c r="I4" s="20">
        <v>38</v>
      </c>
      <c r="J4" s="20">
        <v>291.27</v>
      </c>
    </row>
    <row r="5" spans="1:10">
      <c r="A5" s="20">
        <v>2</v>
      </c>
      <c r="B5" s="20" t="s">
        <v>13</v>
      </c>
      <c r="C5" s="20">
        <v>0</v>
      </c>
      <c r="D5" s="20">
        <v>0</v>
      </c>
      <c r="E5" s="20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</row>
    <row r="6" spans="1:10">
      <c r="A6" s="20">
        <v>3</v>
      </c>
      <c r="B6" s="20" t="s">
        <v>14</v>
      </c>
      <c r="C6" s="20">
        <v>1</v>
      </c>
      <c r="D6" s="20">
        <v>21.95</v>
      </c>
      <c r="E6" s="20">
        <v>0</v>
      </c>
      <c r="F6" s="20">
        <v>0</v>
      </c>
      <c r="G6" s="20">
        <v>0</v>
      </c>
      <c r="H6" s="20">
        <v>0</v>
      </c>
      <c r="I6" s="20">
        <v>1</v>
      </c>
      <c r="J6" s="20">
        <v>21.95</v>
      </c>
    </row>
    <row r="7" spans="1:10">
      <c r="A7" s="20">
        <v>4</v>
      </c>
      <c r="B7" s="20" t="s">
        <v>15</v>
      </c>
      <c r="C7" s="20">
        <v>13</v>
      </c>
      <c r="D7" s="20">
        <v>94.18</v>
      </c>
      <c r="E7" s="20">
        <v>2</v>
      </c>
      <c r="F7" s="20">
        <v>17.079999999999998</v>
      </c>
      <c r="G7" s="20">
        <v>0</v>
      </c>
      <c r="H7" s="20">
        <v>0</v>
      </c>
      <c r="I7" s="20">
        <v>15</v>
      </c>
      <c r="J7" s="20">
        <v>111.26</v>
      </c>
    </row>
    <row r="8" spans="1:10">
      <c r="A8" s="20">
        <v>5</v>
      </c>
      <c r="B8" s="20" t="s">
        <v>16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</row>
    <row r="9" spans="1:10">
      <c r="A9" s="20">
        <v>6</v>
      </c>
      <c r="B9" s="20" t="s">
        <v>17</v>
      </c>
      <c r="C9" s="20">
        <v>11</v>
      </c>
      <c r="D9" s="20">
        <v>92</v>
      </c>
      <c r="E9" s="20">
        <v>1</v>
      </c>
      <c r="F9" s="20">
        <v>3</v>
      </c>
      <c r="G9" s="20">
        <v>4</v>
      </c>
      <c r="H9" s="20">
        <v>33.25</v>
      </c>
      <c r="I9" s="20">
        <v>16</v>
      </c>
      <c r="J9" s="20">
        <v>128.25</v>
      </c>
    </row>
    <row r="10" spans="1:10">
      <c r="A10" s="20">
        <v>7</v>
      </c>
      <c r="B10" s="20" t="s">
        <v>18</v>
      </c>
      <c r="C10" s="20">
        <v>6</v>
      </c>
      <c r="D10" s="20">
        <v>55</v>
      </c>
      <c r="E10" s="20">
        <v>0</v>
      </c>
      <c r="F10" s="20">
        <v>0</v>
      </c>
      <c r="G10" s="20">
        <v>0</v>
      </c>
      <c r="H10" s="20">
        <v>0</v>
      </c>
      <c r="I10" s="20">
        <v>6</v>
      </c>
      <c r="J10" s="20">
        <v>55</v>
      </c>
    </row>
    <row r="11" spans="1:10">
      <c r="A11" s="20">
        <v>8</v>
      </c>
      <c r="B11" s="20" t="s">
        <v>19</v>
      </c>
      <c r="C11" s="20">
        <v>10</v>
      </c>
      <c r="D11" s="20">
        <v>89.33</v>
      </c>
      <c r="E11" s="20">
        <v>8</v>
      </c>
      <c r="F11" s="20">
        <v>90.16</v>
      </c>
      <c r="G11" s="20">
        <v>0</v>
      </c>
      <c r="H11" s="20">
        <v>0</v>
      </c>
      <c r="I11" s="20">
        <v>18</v>
      </c>
      <c r="J11" s="20">
        <v>179.49</v>
      </c>
    </row>
    <row r="12" spans="1:10">
      <c r="A12" s="20">
        <v>9</v>
      </c>
      <c r="B12" s="20" t="s">
        <v>22</v>
      </c>
      <c r="C12" s="20">
        <v>22</v>
      </c>
      <c r="D12" s="20">
        <v>224.71</v>
      </c>
      <c r="E12" s="20">
        <v>0</v>
      </c>
      <c r="F12" s="20">
        <v>0</v>
      </c>
      <c r="G12" s="20">
        <v>16</v>
      </c>
      <c r="H12" s="20">
        <v>141.71</v>
      </c>
      <c r="I12" s="20">
        <v>38</v>
      </c>
      <c r="J12" s="20">
        <v>366.42</v>
      </c>
    </row>
    <row r="13" spans="1:10">
      <c r="A13" s="20">
        <v>10</v>
      </c>
      <c r="B13" s="20" t="s">
        <v>23</v>
      </c>
      <c r="C13" s="20">
        <v>1</v>
      </c>
      <c r="D13" s="20">
        <v>11.25</v>
      </c>
      <c r="E13" s="20">
        <v>0</v>
      </c>
      <c r="F13" s="20">
        <v>0</v>
      </c>
      <c r="G13" s="20">
        <v>0</v>
      </c>
      <c r="H13" s="20">
        <v>0</v>
      </c>
      <c r="I13" s="20">
        <v>1</v>
      </c>
      <c r="J13" s="20">
        <v>11.25</v>
      </c>
    </row>
    <row r="14" spans="1:10">
      <c r="A14" s="20">
        <v>11</v>
      </c>
      <c r="B14" s="20" t="s">
        <v>24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</row>
    <row r="15" spans="1:10">
      <c r="A15" s="20">
        <v>12</v>
      </c>
      <c r="B15" s="20" t="s">
        <v>25</v>
      </c>
      <c r="C15" s="20">
        <v>112</v>
      </c>
      <c r="D15" s="20">
        <v>1974</v>
      </c>
      <c r="E15" s="20">
        <v>6</v>
      </c>
      <c r="F15" s="20">
        <v>63.11</v>
      </c>
      <c r="G15" s="20">
        <v>0</v>
      </c>
      <c r="H15" s="20">
        <v>0</v>
      </c>
      <c r="I15" s="20">
        <v>118</v>
      </c>
      <c r="J15" s="20">
        <v>2037.11</v>
      </c>
    </row>
    <row r="16" spans="1:10">
      <c r="A16" s="20">
        <v>13</v>
      </c>
      <c r="B16" s="20" t="s">
        <v>26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</row>
    <row r="17" spans="1:10">
      <c r="A17" s="20">
        <v>14</v>
      </c>
      <c r="B17" s="20" t="s">
        <v>27</v>
      </c>
      <c r="C17" s="20">
        <v>24</v>
      </c>
      <c r="D17" s="20">
        <v>309.75</v>
      </c>
      <c r="E17" s="20">
        <v>4</v>
      </c>
      <c r="F17" s="20">
        <v>42.64</v>
      </c>
      <c r="G17" s="20">
        <v>7</v>
      </c>
      <c r="H17" s="20">
        <v>86.18</v>
      </c>
      <c r="I17" s="20">
        <v>35</v>
      </c>
      <c r="J17" s="20">
        <v>438.57</v>
      </c>
    </row>
    <row r="18" spans="1:10">
      <c r="A18" s="20">
        <v>15</v>
      </c>
      <c r="B18" s="20" t="s">
        <v>28</v>
      </c>
      <c r="C18" s="20">
        <v>2</v>
      </c>
      <c r="D18" s="20">
        <v>65.28</v>
      </c>
      <c r="E18" s="20">
        <v>0</v>
      </c>
      <c r="F18" s="20">
        <v>0</v>
      </c>
      <c r="G18" s="20">
        <v>1</v>
      </c>
      <c r="H18" s="20">
        <v>15.57</v>
      </c>
      <c r="I18" s="20">
        <v>3</v>
      </c>
      <c r="J18" s="20">
        <v>80.849999999999994</v>
      </c>
    </row>
    <row r="19" spans="1:10">
      <c r="A19" s="20">
        <v>16</v>
      </c>
      <c r="B19" s="20" t="s">
        <v>29</v>
      </c>
      <c r="C19" s="20">
        <v>42</v>
      </c>
      <c r="D19" s="20">
        <v>748.27</v>
      </c>
      <c r="E19" s="20">
        <v>255</v>
      </c>
      <c r="F19" s="20">
        <v>2903.05</v>
      </c>
      <c r="G19" s="20">
        <v>50</v>
      </c>
      <c r="H19" s="20">
        <v>687.12</v>
      </c>
      <c r="I19" s="20">
        <v>347</v>
      </c>
      <c r="J19" s="20">
        <v>4338.4399999999996</v>
      </c>
    </row>
    <row r="20" spans="1:10">
      <c r="A20" s="20">
        <v>17</v>
      </c>
      <c r="B20" s="20" t="s">
        <v>30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</row>
    <row r="21" spans="1:10">
      <c r="A21" s="20">
        <v>18</v>
      </c>
      <c r="B21" s="20" t="s">
        <v>31</v>
      </c>
      <c r="C21" s="20">
        <v>8</v>
      </c>
      <c r="D21" s="20">
        <v>110.49</v>
      </c>
      <c r="E21" s="20">
        <v>14</v>
      </c>
      <c r="F21" s="20">
        <v>69.7</v>
      </c>
      <c r="G21" s="20">
        <v>1</v>
      </c>
      <c r="H21" s="20">
        <v>14.7</v>
      </c>
      <c r="I21" s="20">
        <v>23</v>
      </c>
      <c r="J21" s="20">
        <v>194.89</v>
      </c>
    </row>
    <row r="22" spans="1:10">
      <c r="A22" s="22" t="s">
        <v>104</v>
      </c>
      <c r="B22" s="22" t="s">
        <v>58</v>
      </c>
      <c r="C22" s="22">
        <v>290</v>
      </c>
      <c r="D22" s="22">
        <v>4087.48</v>
      </c>
      <c r="E22" s="22">
        <v>290</v>
      </c>
      <c r="F22" s="22">
        <v>3188.74</v>
      </c>
      <c r="G22" s="22">
        <v>79</v>
      </c>
      <c r="H22" s="22">
        <v>978.53</v>
      </c>
      <c r="I22" s="22">
        <v>659</v>
      </c>
      <c r="J22" s="22">
        <v>8254.75</v>
      </c>
    </row>
    <row r="23" spans="1:10">
      <c r="A23" s="20">
        <v>1</v>
      </c>
      <c r="B23" s="20" t="s">
        <v>34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</row>
    <row r="24" spans="1:10" ht="30">
      <c r="A24" s="20">
        <v>2</v>
      </c>
      <c r="B24" s="20" t="s">
        <v>35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</row>
    <row r="25" spans="1:10">
      <c r="A25" s="20">
        <v>3</v>
      </c>
      <c r="B25" s="20" t="s">
        <v>36</v>
      </c>
      <c r="C25" s="20">
        <v>2</v>
      </c>
      <c r="D25" s="20">
        <v>37.43</v>
      </c>
      <c r="E25" s="20">
        <v>0</v>
      </c>
      <c r="F25" s="20">
        <v>0</v>
      </c>
      <c r="G25" s="20">
        <v>0</v>
      </c>
      <c r="H25" s="20">
        <v>0</v>
      </c>
      <c r="I25" s="20">
        <v>2</v>
      </c>
      <c r="J25" s="20">
        <v>37.43</v>
      </c>
    </row>
    <row r="26" spans="1:10">
      <c r="A26" s="20">
        <v>4</v>
      </c>
      <c r="B26" s="20" t="s">
        <v>37</v>
      </c>
      <c r="C26" s="20">
        <v>2</v>
      </c>
      <c r="D26" s="20">
        <v>3.44</v>
      </c>
      <c r="E26" s="20">
        <v>0</v>
      </c>
      <c r="F26" s="20">
        <v>0</v>
      </c>
      <c r="G26" s="20">
        <v>0</v>
      </c>
      <c r="H26" s="20">
        <v>0</v>
      </c>
      <c r="I26" s="20">
        <v>2</v>
      </c>
      <c r="J26" s="20">
        <v>3.44</v>
      </c>
    </row>
    <row r="27" spans="1:10">
      <c r="A27" s="20">
        <v>5</v>
      </c>
      <c r="B27" s="20" t="s">
        <v>38</v>
      </c>
      <c r="C27" s="20">
        <v>10</v>
      </c>
      <c r="D27" s="20">
        <v>253.46</v>
      </c>
      <c r="E27" s="20">
        <v>0</v>
      </c>
      <c r="F27" s="20">
        <v>0</v>
      </c>
      <c r="G27" s="20">
        <v>0</v>
      </c>
      <c r="H27" s="20">
        <v>0</v>
      </c>
      <c r="I27" s="20">
        <v>10</v>
      </c>
      <c r="J27" s="20">
        <v>253.46</v>
      </c>
    </row>
    <row r="28" spans="1:10">
      <c r="A28" s="20">
        <v>6</v>
      </c>
      <c r="B28" s="20" t="s">
        <v>21</v>
      </c>
      <c r="C28" s="20">
        <v>6</v>
      </c>
      <c r="D28" s="20">
        <v>131.11000000000001</v>
      </c>
      <c r="E28" s="20">
        <v>0</v>
      </c>
      <c r="F28" s="20">
        <v>0</v>
      </c>
      <c r="G28" s="20">
        <v>0</v>
      </c>
      <c r="H28" s="20">
        <v>0</v>
      </c>
      <c r="I28" s="20">
        <v>6</v>
      </c>
      <c r="J28" s="20">
        <v>131.11000000000001</v>
      </c>
    </row>
    <row r="29" spans="1:10">
      <c r="A29" s="20">
        <v>7</v>
      </c>
      <c r="B29" s="20" t="s">
        <v>39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</row>
    <row r="30" spans="1:10">
      <c r="A30" s="20">
        <v>8</v>
      </c>
      <c r="B30" s="20" t="s">
        <v>40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</row>
    <row r="31" spans="1:10">
      <c r="A31" s="20">
        <v>9</v>
      </c>
      <c r="B31" s="20" t="s">
        <v>41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</row>
    <row r="32" spans="1:10">
      <c r="A32" s="20">
        <v>10</v>
      </c>
      <c r="B32" s="20" t="s">
        <v>42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</row>
    <row r="33" spans="1:10">
      <c r="A33" s="20">
        <v>11</v>
      </c>
      <c r="B33" s="20" t="s">
        <v>43</v>
      </c>
      <c r="C33" s="20">
        <v>0</v>
      </c>
      <c r="D33" s="20">
        <v>0</v>
      </c>
      <c r="E33" s="20">
        <v>1</v>
      </c>
      <c r="F33" s="20">
        <v>17.399999999999999</v>
      </c>
      <c r="G33" s="20">
        <v>0</v>
      </c>
      <c r="H33" s="20">
        <v>0</v>
      </c>
      <c r="I33" s="20">
        <v>1</v>
      </c>
      <c r="J33" s="20">
        <v>17.399999999999999</v>
      </c>
    </row>
    <row r="34" spans="1:10">
      <c r="A34" s="20">
        <v>12</v>
      </c>
      <c r="B34" s="20" t="s">
        <v>44</v>
      </c>
      <c r="C34" s="20">
        <v>424</v>
      </c>
      <c r="D34" s="20">
        <v>114.09</v>
      </c>
      <c r="E34" s="20">
        <v>0</v>
      </c>
      <c r="F34" s="20">
        <v>0</v>
      </c>
      <c r="G34" s="20">
        <v>0</v>
      </c>
      <c r="H34" s="20">
        <v>0</v>
      </c>
      <c r="I34" s="20">
        <v>424</v>
      </c>
      <c r="J34" s="20">
        <v>114.09</v>
      </c>
    </row>
    <row r="35" spans="1:10">
      <c r="A35" s="20">
        <v>13</v>
      </c>
      <c r="B35" s="20" t="s">
        <v>45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</row>
    <row r="36" spans="1:10">
      <c r="A36" s="22" t="s">
        <v>105</v>
      </c>
      <c r="B36" s="22" t="s">
        <v>58</v>
      </c>
      <c r="C36" s="22">
        <v>444</v>
      </c>
      <c r="D36" s="22">
        <v>539.53</v>
      </c>
      <c r="E36" s="22">
        <v>1</v>
      </c>
      <c r="F36" s="22">
        <v>17.399999999999999</v>
      </c>
      <c r="G36" s="22">
        <v>0</v>
      </c>
      <c r="H36" s="22">
        <v>0</v>
      </c>
      <c r="I36" s="22">
        <v>445</v>
      </c>
      <c r="J36" s="22">
        <v>556.92999999999995</v>
      </c>
    </row>
    <row r="37" spans="1:10">
      <c r="A37" s="20">
        <v>1</v>
      </c>
      <c r="B37" s="20" t="s">
        <v>47</v>
      </c>
      <c r="C37" s="20">
        <v>386</v>
      </c>
      <c r="D37" s="20">
        <v>3938.74</v>
      </c>
      <c r="E37" s="20">
        <v>417</v>
      </c>
      <c r="F37" s="20">
        <v>4002.32</v>
      </c>
      <c r="G37" s="20">
        <v>395</v>
      </c>
      <c r="H37" s="20">
        <v>3474.41</v>
      </c>
      <c r="I37" s="20">
        <v>1198</v>
      </c>
      <c r="J37" s="20">
        <v>11415.47</v>
      </c>
    </row>
    <row r="38" spans="1:10">
      <c r="A38" s="22" t="s">
        <v>106</v>
      </c>
      <c r="B38" s="22" t="s">
        <v>58</v>
      </c>
      <c r="C38" s="22">
        <v>386</v>
      </c>
      <c r="D38" s="22">
        <v>3938.74</v>
      </c>
      <c r="E38" s="22">
        <v>417</v>
      </c>
      <c r="F38" s="22">
        <v>4002.32</v>
      </c>
      <c r="G38" s="22">
        <v>395</v>
      </c>
      <c r="H38" s="22">
        <v>3474.41</v>
      </c>
      <c r="I38" s="22">
        <v>1198</v>
      </c>
      <c r="J38" s="22">
        <v>11415.47</v>
      </c>
    </row>
    <row r="39" spans="1:10">
      <c r="A39" s="20">
        <v>1</v>
      </c>
      <c r="B39" s="20" t="s">
        <v>49</v>
      </c>
      <c r="C39" s="20">
        <v>156</v>
      </c>
      <c r="D39" s="20">
        <v>941.21</v>
      </c>
      <c r="E39" s="20">
        <v>0</v>
      </c>
      <c r="F39" s="20">
        <v>0</v>
      </c>
      <c r="G39" s="20">
        <v>0</v>
      </c>
      <c r="H39" s="20">
        <v>0</v>
      </c>
      <c r="I39" s="20">
        <v>156</v>
      </c>
      <c r="J39" s="20">
        <v>941.21</v>
      </c>
    </row>
    <row r="40" spans="1:10">
      <c r="A40" s="20">
        <v>2</v>
      </c>
      <c r="B40" s="20" t="s">
        <v>50</v>
      </c>
      <c r="C40" s="20">
        <v>13</v>
      </c>
      <c r="D40" s="20">
        <v>91.54</v>
      </c>
      <c r="E40" s="20">
        <v>2</v>
      </c>
      <c r="F40" s="20">
        <v>6.99</v>
      </c>
      <c r="G40" s="20">
        <v>1</v>
      </c>
      <c r="H40" s="20">
        <v>15.09</v>
      </c>
      <c r="I40" s="20">
        <v>16</v>
      </c>
      <c r="J40" s="20">
        <v>113.62</v>
      </c>
    </row>
    <row r="41" spans="1:10">
      <c r="A41" s="20">
        <v>3</v>
      </c>
      <c r="B41" s="20" t="s">
        <v>51</v>
      </c>
      <c r="C41" s="20">
        <v>20</v>
      </c>
      <c r="D41" s="20">
        <v>545</v>
      </c>
      <c r="E41" s="20">
        <v>0</v>
      </c>
      <c r="F41" s="20">
        <v>0</v>
      </c>
      <c r="G41" s="20">
        <v>0</v>
      </c>
      <c r="H41" s="20">
        <v>0</v>
      </c>
      <c r="I41" s="20">
        <v>20</v>
      </c>
      <c r="J41" s="20">
        <v>545</v>
      </c>
    </row>
    <row r="42" spans="1:10">
      <c r="A42" s="20">
        <v>4</v>
      </c>
      <c r="B42" s="20" t="s">
        <v>52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</row>
    <row r="43" spans="1:10">
      <c r="A43" s="22" t="s">
        <v>110</v>
      </c>
      <c r="B43" s="22" t="s">
        <v>58</v>
      </c>
      <c r="C43" s="22">
        <v>1309</v>
      </c>
      <c r="D43" s="22">
        <v>10143.5</v>
      </c>
      <c r="E43" s="22">
        <v>710</v>
      </c>
      <c r="F43" s="22">
        <v>7215.45</v>
      </c>
      <c r="G43" s="22">
        <v>475</v>
      </c>
      <c r="H43" s="22">
        <v>4468.03</v>
      </c>
      <c r="I43" s="22">
        <v>2494</v>
      </c>
      <c r="J43" s="22">
        <v>21826.98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activeCell="K24" sqref="K24"/>
    </sheetView>
  </sheetViews>
  <sheetFormatPr defaultColWidth="13.5703125" defaultRowHeight="15"/>
  <sheetData>
    <row r="1" spans="1:8">
      <c r="A1" s="209" t="s">
        <v>263</v>
      </c>
      <c r="B1" s="210"/>
      <c r="C1" s="210"/>
      <c r="D1" s="210"/>
      <c r="E1" s="210"/>
      <c r="F1" s="210"/>
      <c r="G1" s="210"/>
      <c r="H1" s="210"/>
    </row>
    <row r="2" spans="1:8">
      <c r="A2" s="213" t="s">
        <v>75</v>
      </c>
      <c r="B2" s="210"/>
      <c r="C2" s="210"/>
      <c r="D2" s="210"/>
      <c r="E2" s="210"/>
      <c r="F2" s="210"/>
      <c r="G2" s="210"/>
      <c r="H2" s="210"/>
    </row>
    <row r="3" spans="1:8" ht="45">
      <c r="A3" s="14" t="s">
        <v>94</v>
      </c>
      <c r="B3" s="14" t="s">
        <v>2</v>
      </c>
      <c r="C3" s="14" t="s">
        <v>264</v>
      </c>
      <c r="D3" s="14" t="s">
        <v>265</v>
      </c>
      <c r="E3" s="14" t="s">
        <v>266</v>
      </c>
      <c r="F3" s="14" t="s">
        <v>267</v>
      </c>
      <c r="G3" s="14" t="s">
        <v>268</v>
      </c>
      <c r="H3" s="14" t="s">
        <v>269</v>
      </c>
    </row>
    <row r="4" spans="1:8">
      <c r="A4" s="18">
        <v>1</v>
      </c>
      <c r="B4" s="18" t="s">
        <v>26</v>
      </c>
      <c r="C4" s="18">
        <v>58</v>
      </c>
      <c r="D4" s="18">
        <v>103.88</v>
      </c>
      <c r="E4" s="18">
        <v>39</v>
      </c>
      <c r="F4" s="18">
        <v>61.02</v>
      </c>
      <c r="G4" s="18">
        <v>0</v>
      </c>
      <c r="H4" s="18">
        <v>0</v>
      </c>
    </row>
    <row r="5" spans="1:8">
      <c r="A5" s="20">
        <v>2</v>
      </c>
      <c r="B5" s="20" t="s">
        <v>24</v>
      </c>
      <c r="C5" s="20">
        <v>29</v>
      </c>
      <c r="D5" s="20">
        <v>72.34</v>
      </c>
      <c r="E5" s="20">
        <v>23</v>
      </c>
      <c r="F5" s="20">
        <v>41.36</v>
      </c>
      <c r="G5" s="20">
        <v>0</v>
      </c>
      <c r="H5" s="20">
        <v>0</v>
      </c>
    </row>
    <row r="6" spans="1:8">
      <c r="A6" s="20">
        <v>3</v>
      </c>
      <c r="B6" s="20" t="s">
        <v>18</v>
      </c>
      <c r="C6" s="20">
        <v>300</v>
      </c>
      <c r="D6" s="20">
        <v>400</v>
      </c>
      <c r="E6" s="20">
        <v>150</v>
      </c>
      <c r="F6" s="20">
        <v>300</v>
      </c>
      <c r="G6" s="20">
        <v>0</v>
      </c>
      <c r="H6" s="20">
        <v>0</v>
      </c>
    </row>
    <row r="7" spans="1:8">
      <c r="A7" s="20">
        <v>4</v>
      </c>
      <c r="B7" s="20" t="s">
        <v>16</v>
      </c>
      <c r="C7" s="20">
        <v>34</v>
      </c>
      <c r="D7" s="20">
        <v>55.4</v>
      </c>
      <c r="E7" s="20">
        <v>43</v>
      </c>
      <c r="F7" s="20">
        <v>55.11</v>
      </c>
      <c r="G7" s="20">
        <v>0</v>
      </c>
      <c r="H7" s="20">
        <v>0</v>
      </c>
    </row>
    <row r="8" spans="1:8">
      <c r="A8" s="20">
        <v>5</v>
      </c>
      <c r="B8" s="20" t="s">
        <v>28</v>
      </c>
      <c r="C8" s="20">
        <v>617</v>
      </c>
      <c r="D8" s="20">
        <v>1105.77</v>
      </c>
      <c r="E8" s="20">
        <v>458</v>
      </c>
      <c r="F8" s="20">
        <v>863.97</v>
      </c>
      <c r="G8" s="20">
        <v>0</v>
      </c>
      <c r="H8" s="20">
        <v>0</v>
      </c>
    </row>
    <row r="9" spans="1:8">
      <c r="A9" s="20">
        <v>6</v>
      </c>
      <c r="B9" s="20" t="s">
        <v>19</v>
      </c>
      <c r="C9" s="20">
        <v>834</v>
      </c>
      <c r="D9" s="20">
        <v>2905.89</v>
      </c>
      <c r="E9" s="20">
        <v>516</v>
      </c>
      <c r="F9" s="20">
        <v>2855.93</v>
      </c>
      <c r="G9" s="20">
        <v>0</v>
      </c>
      <c r="H9" s="20">
        <v>0</v>
      </c>
    </row>
    <row r="10" spans="1:8">
      <c r="A10" s="20">
        <v>7</v>
      </c>
      <c r="B10" s="20" t="s">
        <v>14</v>
      </c>
      <c r="C10" s="20">
        <v>40</v>
      </c>
      <c r="D10" s="20">
        <v>174.99</v>
      </c>
      <c r="E10" s="20">
        <v>28</v>
      </c>
      <c r="F10" s="20">
        <v>162.72</v>
      </c>
      <c r="G10" s="20">
        <v>0</v>
      </c>
      <c r="H10" s="20">
        <v>0</v>
      </c>
    </row>
    <row r="11" spans="1:8">
      <c r="A11" s="20">
        <v>8</v>
      </c>
      <c r="B11" s="20" t="s">
        <v>17</v>
      </c>
      <c r="C11" s="20">
        <v>1196</v>
      </c>
      <c r="D11" s="20">
        <v>2975.89</v>
      </c>
      <c r="E11" s="20">
        <v>0</v>
      </c>
      <c r="F11" s="20">
        <v>0</v>
      </c>
      <c r="G11" s="20">
        <v>0</v>
      </c>
      <c r="H11" s="20">
        <v>0</v>
      </c>
    </row>
    <row r="12" spans="1:8">
      <c r="A12" s="20">
        <v>9</v>
      </c>
      <c r="B12" s="20" t="s">
        <v>23</v>
      </c>
      <c r="C12" s="20">
        <v>41</v>
      </c>
      <c r="D12" s="20">
        <v>668.17</v>
      </c>
      <c r="E12" s="20">
        <v>67</v>
      </c>
      <c r="F12" s="20">
        <v>121.55</v>
      </c>
      <c r="G12" s="20">
        <v>0</v>
      </c>
      <c r="H12" s="20">
        <v>0</v>
      </c>
    </row>
    <row r="13" spans="1:8">
      <c r="A13" s="20">
        <v>10</v>
      </c>
      <c r="B13" s="20" t="s">
        <v>15</v>
      </c>
      <c r="C13" s="20">
        <v>598</v>
      </c>
      <c r="D13" s="20">
        <v>1088</v>
      </c>
      <c r="E13" s="20">
        <v>197</v>
      </c>
      <c r="F13" s="20">
        <v>81</v>
      </c>
      <c r="G13" s="20">
        <v>0</v>
      </c>
      <c r="H13" s="20">
        <v>0</v>
      </c>
    </row>
    <row r="14" spans="1:8">
      <c r="A14" s="20">
        <v>11</v>
      </c>
      <c r="B14" s="20" t="s">
        <v>12</v>
      </c>
      <c r="C14" s="20">
        <v>256</v>
      </c>
      <c r="D14" s="20">
        <v>1536</v>
      </c>
      <c r="E14" s="20">
        <v>90</v>
      </c>
      <c r="F14" s="20">
        <v>152.5</v>
      </c>
      <c r="G14" s="20">
        <v>3</v>
      </c>
      <c r="H14" s="20">
        <v>4.22</v>
      </c>
    </row>
    <row r="15" spans="1:8">
      <c r="A15" s="20">
        <v>12</v>
      </c>
      <c r="B15" s="20" t="s">
        <v>31</v>
      </c>
      <c r="C15" s="20">
        <v>698</v>
      </c>
      <c r="D15" s="20">
        <v>1650.16</v>
      </c>
      <c r="E15" s="20">
        <v>365</v>
      </c>
      <c r="F15" s="20">
        <v>653.42999999999995</v>
      </c>
      <c r="G15" s="20">
        <v>1</v>
      </c>
      <c r="H15" s="20">
        <v>0.64</v>
      </c>
    </row>
    <row r="16" spans="1:8">
      <c r="A16" s="20">
        <v>13</v>
      </c>
      <c r="B16" s="20" t="s">
        <v>29</v>
      </c>
      <c r="C16" s="20">
        <v>2639</v>
      </c>
      <c r="D16" s="20">
        <v>7449</v>
      </c>
      <c r="E16" s="20">
        <v>2672</v>
      </c>
      <c r="F16" s="20">
        <v>352</v>
      </c>
      <c r="G16" s="20">
        <v>14</v>
      </c>
      <c r="H16" s="20">
        <v>16</v>
      </c>
    </row>
    <row r="17" spans="1:8">
      <c r="A17" s="20">
        <v>14</v>
      </c>
      <c r="B17" s="20" t="s">
        <v>22</v>
      </c>
      <c r="C17" s="20">
        <v>71</v>
      </c>
      <c r="D17" s="20">
        <v>236.63</v>
      </c>
      <c r="E17" s="20">
        <v>139</v>
      </c>
      <c r="F17" s="20">
        <v>1100.4000000000001</v>
      </c>
      <c r="G17" s="20">
        <v>0</v>
      </c>
      <c r="H17" s="20">
        <v>0</v>
      </c>
    </row>
    <row r="18" spans="1:8">
      <c r="A18" s="20">
        <v>15</v>
      </c>
      <c r="B18" s="20" t="s">
        <v>13</v>
      </c>
      <c r="C18" s="20">
        <v>10</v>
      </c>
      <c r="D18" s="20">
        <v>16.2</v>
      </c>
      <c r="E18" s="20">
        <v>41</v>
      </c>
      <c r="F18" s="20">
        <v>77</v>
      </c>
      <c r="G18" s="20">
        <v>0</v>
      </c>
      <c r="H18" s="20">
        <v>0</v>
      </c>
    </row>
    <row r="19" spans="1:8">
      <c r="A19" s="20">
        <v>16</v>
      </c>
      <c r="B19" s="20" t="s">
        <v>27</v>
      </c>
      <c r="C19" s="20">
        <v>89311</v>
      </c>
      <c r="D19" s="20">
        <v>274316.62</v>
      </c>
      <c r="E19" s="20">
        <v>50715</v>
      </c>
      <c r="F19" s="20">
        <v>108812</v>
      </c>
      <c r="G19" s="20">
        <v>7</v>
      </c>
      <c r="H19" s="20">
        <v>30.92</v>
      </c>
    </row>
    <row r="20" spans="1:8">
      <c r="A20" s="20">
        <v>17</v>
      </c>
      <c r="B20" s="20" t="s">
        <v>25</v>
      </c>
      <c r="C20" s="20">
        <v>4</v>
      </c>
      <c r="D20" s="20">
        <v>5.32</v>
      </c>
      <c r="E20" s="20">
        <v>0</v>
      </c>
      <c r="F20" s="20">
        <v>3110</v>
      </c>
      <c r="G20" s="20">
        <v>0</v>
      </c>
      <c r="H20" s="20">
        <v>0</v>
      </c>
    </row>
    <row r="21" spans="1:8">
      <c r="A21" s="20">
        <v>18</v>
      </c>
      <c r="B21" s="20" t="s">
        <v>30</v>
      </c>
      <c r="C21" s="20">
        <v>612</v>
      </c>
      <c r="D21" s="20">
        <v>3236.21</v>
      </c>
      <c r="E21" s="20">
        <v>379</v>
      </c>
      <c r="F21" s="20">
        <v>1897.93</v>
      </c>
      <c r="G21" s="20">
        <v>0</v>
      </c>
      <c r="H21" s="20">
        <v>0</v>
      </c>
    </row>
    <row r="22" spans="1:8">
      <c r="A22" s="22" t="s">
        <v>104</v>
      </c>
      <c r="B22" s="22" t="s">
        <v>58</v>
      </c>
      <c r="C22" s="22">
        <v>97348</v>
      </c>
      <c r="D22" s="22">
        <v>297996.46999999997</v>
      </c>
      <c r="E22" s="22">
        <v>55922</v>
      </c>
      <c r="F22" s="22">
        <v>120697.92</v>
      </c>
      <c r="G22" s="22">
        <v>25</v>
      </c>
      <c r="H22" s="22">
        <v>51.78</v>
      </c>
    </row>
    <row r="23" spans="1:8">
      <c r="A23" s="20">
        <v>1</v>
      </c>
      <c r="B23" s="20" t="s">
        <v>36</v>
      </c>
      <c r="C23" s="20">
        <v>134</v>
      </c>
      <c r="D23" s="20">
        <v>556.85</v>
      </c>
      <c r="E23" s="20">
        <v>154</v>
      </c>
      <c r="F23" s="20">
        <v>494.29</v>
      </c>
      <c r="G23" s="20">
        <v>0</v>
      </c>
      <c r="H23" s="20">
        <v>0</v>
      </c>
    </row>
    <row r="24" spans="1:8">
      <c r="A24" s="20">
        <v>2</v>
      </c>
      <c r="B24" s="20" t="s">
        <v>35</v>
      </c>
      <c r="C24" s="20">
        <v>12488</v>
      </c>
      <c r="D24" s="20">
        <v>5544.41</v>
      </c>
      <c r="E24" s="20">
        <v>15907</v>
      </c>
      <c r="F24" s="20">
        <v>7204.34</v>
      </c>
      <c r="G24" s="20">
        <v>0</v>
      </c>
      <c r="H24" s="20">
        <v>0</v>
      </c>
    </row>
    <row r="25" spans="1:8">
      <c r="A25" s="20">
        <v>3</v>
      </c>
      <c r="B25" s="20" t="s">
        <v>45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</row>
    <row r="26" spans="1:8">
      <c r="A26" s="20">
        <v>4</v>
      </c>
      <c r="B26" s="20" t="s">
        <v>21</v>
      </c>
      <c r="C26" s="20">
        <v>212</v>
      </c>
      <c r="D26" s="20">
        <v>2163.3000000000002</v>
      </c>
      <c r="E26" s="20">
        <v>98</v>
      </c>
      <c r="F26" s="20">
        <v>910.47</v>
      </c>
      <c r="G26" s="20">
        <v>0</v>
      </c>
      <c r="H26" s="20">
        <v>0</v>
      </c>
    </row>
    <row r="27" spans="1:8">
      <c r="A27" s="20">
        <v>5</v>
      </c>
      <c r="B27" s="20" t="s">
        <v>37</v>
      </c>
      <c r="C27" s="20">
        <v>386</v>
      </c>
      <c r="D27" s="20">
        <v>1416.32</v>
      </c>
      <c r="E27" s="20">
        <v>3739</v>
      </c>
      <c r="F27" s="20">
        <v>6089.46</v>
      </c>
      <c r="G27" s="20">
        <v>0</v>
      </c>
      <c r="H27" s="20">
        <v>0</v>
      </c>
    </row>
    <row r="28" spans="1:8">
      <c r="A28" s="20">
        <v>6</v>
      </c>
      <c r="B28" s="20" t="s">
        <v>43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</row>
    <row r="29" spans="1:8">
      <c r="A29" s="20">
        <v>7</v>
      </c>
      <c r="B29" s="20" t="s">
        <v>41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</row>
    <row r="30" spans="1:8">
      <c r="A30" s="20">
        <v>8</v>
      </c>
      <c r="B30" s="20" t="s">
        <v>40</v>
      </c>
      <c r="C30" s="20">
        <v>484</v>
      </c>
      <c r="D30" s="20">
        <v>3431</v>
      </c>
      <c r="E30" s="20">
        <v>349</v>
      </c>
      <c r="F30" s="20">
        <v>2353</v>
      </c>
      <c r="G30" s="20">
        <v>0</v>
      </c>
      <c r="H30" s="20">
        <v>0</v>
      </c>
    </row>
    <row r="31" spans="1:8">
      <c r="A31" s="20">
        <v>9</v>
      </c>
      <c r="B31" s="20" t="s">
        <v>34</v>
      </c>
      <c r="C31" s="20">
        <v>12</v>
      </c>
      <c r="D31" s="20">
        <v>7.7</v>
      </c>
      <c r="E31" s="20">
        <v>9</v>
      </c>
      <c r="F31" s="20">
        <v>5.9</v>
      </c>
      <c r="G31" s="20">
        <v>0</v>
      </c>
      <c r="H31" s="20">
        <v>0</v>
      </c>
    </row>
    <row r="32" spans="1:8">
      <c r="A32" s="20">
        <v>10</v>
      </c>
      <c r="B32" s="20" t="s">
        <v>38</v>
      </c>
      <c r="C32" s="20">
        <v>243</v>
      </c>
      <c r="D32" s="20">
        <v>1105.54</v>
      </c>
      <c r="E32" s="20">
        <v>450</v>
      </c>
      <c r="F32" s="20">
        <v>1033.24</v>
      </c>
      <c r="G32" s="20">
        <v>0</v>
      </c>
      <c r="H32" s="20">
        <v>0</v>
      </c>
    </row>
    <row r="33" spans="1:8">
      <c r="A33" s="20">
        <v>11</v>
      </c>
      <c r="B33" s="20" t="s">
        <v>44</v>
      </c>
      <c r="C33" s="20">
        <v>5293</v>
      </c>
      <c r="D33" s="20">
        <v>1239.72</v>
      </c>
      <c r="E33" s="20">
        <v>88</v>
      </c>
      <c r="F33" s="20">
        <v>1937.71</v>
      </c>
      <c r="G33" s="20">
        <v>0</v>
      </c>
      <c r="H33" s="20">
        <v>0</v>
      </c>
    </row>
    <row r="34" spans="1:8">
      <c r="A34" s="20">
        <v>12</v>
      </c>
      <c r="B34" s="20" t="s">
        <v>39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</row>
    <row r="35" spans="1:8">
      <c r="A35" s="20">
        <v>13</v>
      </c>
      <c r="B35" s="20" t="s">
        <v>42</v>
      </c>
      <c r="C35" s="20">
        <v>4789</v>
      </c>
      <c r="D35" s="20">
        <v>1040.75</v>
      </c>
      <c r="E35" s="20">
        <v>8726</v>
      </c>
      <c r="F35" s="20">
        <v>2069.36</v>
      </c>
      <c r="G35" s="20">
        <v>0</v>
      </c>
      <c r="H35" s="20">
        <v>0</v>
      </c>
    </row>
    <row r="36" spans="1:8">
      <c r="A36" s="22" t="s">
        <v>105</v>
      </c>
      <c r="B36" s="22" t="s">
        <v>58</v>
      </c>
      <c r="C36" s="22">
        <v>24041</v>
      </c>
      <c r="D36" s="22">
        <v>16505.59</v>
      </c>
      <c r="E36" s="22">
        <v>29520</v>
      </c>
      <c r="F36" s="22">
        <v>22097.77</v>
      </c>
      <c r="G36" s="22">
        <v>0</v>
      </c>
      <c r="H36" s="22">
        <v>0</v>
      </c>
    </row>
    <row r="37" spans="1:8">
      <c r="A37" s="20">
        <v>1</v>
      </c>
      <c r="B37" s="20" t="s">
        <v>47</v>
      </c>
      <c r="C37" s="20">
        <v>39905</v>
      </c>
      <c r="D37" s="20">
        <v>66370.490000000005</v>
      </c>
      <c r="E37" s="20">
        <v>4706</v>
      </c>
      <c r="F37" s="20">
        <v>2565.42</v>
      </c>
      <c r="G37" s="20">
        <v>0</v>
      </c>
      <c r="H37" s="20">
        <v>0</v>
      </c>
    </row>
    <row r="38" spans="1:8">
      <c r="A38" s="22" t="s">
        <v>106</v>
      </c>
      <c r="B38" s="22" t="s">
        <v>58</v>
      </c>
      <c r="C38" s="22">
        <v>39905</v>
      </c>
      <c r="D38" s="22">
        <v>66370.490000000005</v>
      </c>
      <c r="E38" s="22">
        <v>4706</v>
      </c>
      <c r="F38" s="22">
        <v>2565.42</v>
      </c>
      <c r="G38" s="22">
        <v>0</v>
      </c>
      <c r="H38" s="22">
        <v>0</v>
      </c>
    </row>
    <row r="39" spans="1:8">
      <c r="A39" s="20">
        <v>1</v>
      </c>
      <c r="B39" s="20" t="s">
        <v>51</v>
      </c>
      <c r="C39" s="20">
        <v>3962</v>
      </c>
      <c r="D39" s="20">
        <v>6434.93</v>
      </c>
      <c r="E39" s="20">
        <v>2459</v>
      </c>
      <c r="F39" s="20">
        <v>3538.58</v>
      </c>
      <c r="G39" s="20">
        <v>0</v>
      </c>
      <c r="H39" s="20">
        <v>0</v>
      </c>
    </row>
    <row r="40" spans="1:8">
      <c r="A40" s="20">
        <v>2</v>
      </c>
      <c r="B40" s="20" t="s">
        <v>50</v>
      </c>
      <c r="C40" s="20">
        <v>0</v>
      </c>
      <c r="D40" s="20">
        <v>0</v>
      </c>
      <c r="E40" s="20">
        <v>1340</v>
      </c>
      <c r="F40" s="20">
        <v>807.4</v>
      </c>
      <c r="G40" s="20">
        <v>166</v>
      </c>
      <c r="H40" s="20">
        <v>73.72</v>
      </c>
    </row>
    <row r="41" spans="1:8">
      <c r="A41" s="20">
        <v>3</v>
      </c>
      <c r="B41" s="20" t="s">
        <v>49</v>
      </c>
      <c r="C41" s="20">
        <v>853</v>
      </c>
      <c r="D41" s="20">
        <v>3648.72</v>
      </c>
      <c r="E41" s="20">
        <v>890</v>
      </c>
      <c r="F41" s="20">
        <v>2433.33</v>
      </c>
      <c r="G41" s="20">
        <v>0</v>
      </c>
      <c r="H41" s="20">
        <v>0</v>
      </c>
    </row>
    <row r="42" spans="1:8">
      <c r="A42" s="20">
        <v>4</v>
      </c>
      <c r="B42" s="20" t="s">
        <v>52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</row>
    <row r="43" spans="1:8">
      <c r="A43" s="22" t="s">
        <v>110</v>
      </c>
      <c r="B43" s="22" t="s">
        <v>58</v>
      </c>
      <c r="C43" s="22">
        <v>166109</v>
      </c>
      <c r="D43" s="22">
        <v>390956.2</v>
      </c>
      <c r="E43" s="22">
        <v>94837</v>
      </c>
      <c r="F43" s="22">
        <v>152140.42000000001</v>
      </c>
      <c r="G43" s="22">
        <v>191</v>
      </c>
      <c r="H43" s="22">
        <v>125.5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I29" sqref="I29"/>
    </sheetView>
  </sheetViews>
  <sheetFormatPr defaultColWidth="11.28515625" defaultRowHeight="15"/>
  <sheetData>
    <row r="1" spans="1:7" ht="30.75" customHeight="1">
      <c r="A1" s="234" t="s">
        <v>270</v>
      </c>
      <c r="B1" s="235"/>
      <c r="C1" s="235"/>
      <c r="D1" s="235"/>
      <c r="E1" s="235"/>
      <c r="F1" s="235"/>
      <c r="G1" s="235"/>
    </row>
    <row r="2" spans="1:7">
      <c r="A2" s="213" t="s">
        <v>75</v>
      </c>
      <c r="B2" s="210"/>
      <c r="C2" s="210"/>
      <c r="D2" s="210"/>
      <c r="E2" s="210"/>
      <c r="F2" s="210"/>
      <c r="G2" s="210"/>
    </row>
    <row r="3" spans="1:7" ht="60">
      <c r="A3" s="14" t="s">
        <v>94</v>
      </c>
      <c r="B3" s="14" t="s">
        <v>2</v>
      </c>
      <c r="C3" s="14" t="s">
        <v>203</v>
      </c>
      <c r="D3" s="14" t="s">
        <v>271</v>
      </c>
      <c r="E3" s="14" t="s">
        <v>272</v>
      </c>
      <c r="F3" s="14" t="s">
        <v>273</v>
      </c>
      <c r="G3" s="14" t="s">
        <v>274</v>
      </c>
    </row>
    <row r="4" spans="1:7">
      <c r="A4" s="88">
        <v>1</v>
      </c>
      <c r="B4" s="88" t="s">
        <v>12</v>
      </c>
      <c r="C4" s="88">
        <v>0</v>
      </c>
      <c r="D4" s="88">
        <v>0</v>
      </c>
      <c r="E4" s="88">
        <v>508</v>
      </c>
      <c r="F4" s="88">
        <v>0</v>
      </c>
      <c r="G4" s="88">
        <v>0</v>
      </c>
    </row>
    <row r="5" spans="1:7">
      <c r="A5" s="88">
        <v>2</v>
      </c>
      <c r="B5" s="88" t="s">
        <v>13</v>
      </c>
      <c r="C5" s="88">
        <v>0</v>
      </c>
      <c r="D5" s="88">
        <v>23</v>
      </c>
      <c r="E5" s="88">
        <v>662</v>
      </c>
      <c r="F5" s="88">
        <v>0</v>
      </c>
      <c r="G5" s="88">
        <v>0</v>
      </c>
    </row>
    <row r="6" spans="1:7">
      <c r="A6" s="88">
        <v>3</v>
      </c>
      <c r="B6" s="88" t="s">
        <v>14</v>
      </c>
      <c r="C6" s="88">
        <v>0</v>
      </c>
      <c r="D6" s="88">
        <v>2</v>
      </c>
      <c r="E6" s="88">
        <v>2</v>
      </c>
      <c r="F6" s="88">
        <v>2</v>
      </c>
      <c r="G6" s="88">
        <v>10.7</v>
      </c>
    </row>
    <row r="7" spans="1:7">
      <c r="A7" s="88">
        <v>4</v>
      </c>
      <c r="B7" s="88" t="s">
        <v>15</v>
      </c>
      <c r="C7" s="88">
        <v>0</v>
      </c>
      <c r="D7" s="88">
        <v>90</v>
      </c>
      <c r="E7" s="88">
        <v>3275</v>
      </c>
      <c r="F7" s="88">
        <v>5</v>
      </c>
      <c r="G7" s="88">
        <v>0.1</v>
      </c>
    </row>
    <row r="8" spans="1:7">
      <c r="A8" s="88">
        <v>5</v>
      </c>
      <c r="B8" s="88" t="s">
        <v>16</v>
      </c>
      <c r="C8" s="88">
        <v>0</v>
      </c>
      <c r="D8" s="88">
        <v>24</v>
      </c>
      <c r="E8" s="88">
        <v>1222</v>
      </c>
      <c r="F8" s="88">
        <v>0</v>
      </c>
      <c r="G8" s="88">
        <v>0</v>
      </c>
    </row>
    <row r="9" spans="1:7">
      <c r="A9" s="88">
        <v>6</v>
      </c>
      <c r="B9" s="88" t="s">
        <v>17</v>
      </c>
      <c r="C9" s="88">
        <v>0</v>
      </c>
      <c r="D9" s="88">
        <v>222</v>
      </c>
      <c r="E9" s="88">
        <v>222</v>
      </c>
      <c r="F9" s="88">
        <v>0</v>
      </c>
      <c r="G9" s="88">
        <v>0</v>
      </c>
    </row>
    <row r="10" spans="1:7">
      <c r="A10" s="88">
        <v>7</v>
      </c>
      <c r="B10" s="88" t="s">
        <v>19</v>
      </c>
      <c r="C10" s="88">
        <v>0</v>
      </c>
      <c r="D10" s="88">
        <v>81</v>
      </c>
      <c r="E10" s="88">
        <v>8873</v>
      </c>
      <c r="F10" s="88">
        <v>18</v>
      </c>
      <c r="G10" s="88">
        <v>36000</v>
      </c>
    </row>
    <row r="11" spans="1:7">
      <c r="A11" s="88">
        <v>8</v>
      </c>
      <c r="B11" s="88" t="s">
        <v>22</v>
      </c>
      <c r="C11" s="88">
        <v>0</v>
      </c>
      <c r="D11" s="88">
        <v>796</v>
      </c>
      <c r="E11" s="88">
        <v>1993</v>
      </c>
      <c r="F11" s="88">
        <v>112</v>
      </c>
      <c r="G11" s="88">
        <v>3</v>
      </c>
    </row>
    <row r="12" spans="1:7">
      <c r="A12" s="88">
        <v>9</v>
      </c>
      <c r="B12" s="88" t="s">
        <v>23</v>
      </c>
      <c r="C12" s="88">
        <v>0</v>
      </c>
      <c r="D12" s="88">
        <v>373</v>
      </c>
      <c r="E12" s="88">
        <v>2098</v>
      </c>
      <c r="F12" s="88">
        <v>0</v>
      </c>
      <c r="G12" s="88">
        <v>0</v>
      </c>
    </row>
    <row r="13" spans="1:7">
      <c r="A13" s="88">
        <v>10</v>
      </c>
      <c r="B13" s="88" t="s">
        <v>24</v>
      </c>
      <c r="C13" s="88">
        <v>0</v>
      </c>
      <c r="D13" s="88">
        <v>58</v>
      </c>
      <c r="E13" s="88">
        <v>126</v>
      </c>
      <c r="F13" s="88">
        <v>0</v>
      </c>
      <c r="G13" s="88">
        <v>0</v>
      </c>
    </row>
    <row r="14" spans="1:7">
      <c r="A14" s="88">
        <v>11</v>
      </c>
      <c r="B14" s="88" t="s">
        <v>25</v>
      </c>
      <c r="C14" s="88">
        <v>0</v>
      </c>
      <c r="D14" s="88">
        <v>17</v>
      </c>
      <c r="E14" s="88">
        <v>4735</v>
      </c>
      <c r="F14" s="88">
        <v>0</v>
      </c>
      <c r="G14" s="88">
        <v>0</v>
      </c>
    </row>
    <row r="15" spans="1:7">
      <c r="A15" s="88">
        <v>12</v>
      </c>
      <c r="B15" s="88" t="s">
        <v>26</v>
      </c>
      <c r="C15" s="88">
        <v>0</v>
      </c>
      <c r="D15" s="88">
        <v>0</v>
      </c>
      <c r="E15" s="88">
        <v>655</v>
      </c>
      <c r="F15" s="88">
        <v>0</v>
      </c>
      <c r="G15" s="88">
        <v>0</v>
      </c>
    </row>
    <row r="16" spans="1:7">
      <c r="A16" s="88">
        <v>13</v>
      </c>
      <c r="B16" s="88" t="s">
        <v>27</v>
      </c>
      <c r="C16" s="88">
        <v>0</v>
      </c>
      <c r="D16" s="88">
        <v>5761</v>
      </c>
      <c r="E16" s="88">
        <v>230259</v>
      </c>
      <c r="F16" s="88">
        <v>0</v>
      </c>
      <c r="G16" s="88">
        <v>0</v>
      </c>
    </row>
    <row r="17" spans="1:7">
      <c r="A17" s="88">
        <v>14</v>
      </c>
      <c r="B17" s="88" t="s">
        <v>28</v>
      </c>
      <c r="C17" s="88">
        <v>0</v>
      </c>
      <c r="D17" s="88">
        <v>304</v>
      </c>
      <c r="E17" s="88">
        <v>304</v>
      </c>
      <c r="F17" s="88">
        <v>5</v>
      </c>
      <c r="G17" s="88">
        <v>0.1</v>
      </c>
    </row>
    <row r="18" spans="1:7">
      <c r="A18" s="88">
        <v>15</v>
      </c>
      <c r="B18" s="88" t="s">
        <v>29</v>
      </c>
      <c r="C18" s="88">
        <v>0</v>
      </c>
      <c r="D18" s="88">
        <v>15</v>
      </c>
      <c r="E18" s="88">
        <v>2954</v>
      </c>
      <c r="F18" s="88">
        <v>0</v>
      </c>
      <c r="G18" s="88">
        <v>0</v>
      </c>
    </row>
    <row r="19" spans="1:7">
      <c r="A19" s="88">
        <v>16</v>
      </c>
      <c r="B19" s="88" t="s">
        <v>30</v>
      </c>
      <c r="C19" s="88">
        <v>0</v>
      </c>
      <c r="D19" s="88">
        <v>0</v>
      </c>
      <c r="E19" s="88">
        <v>0</v>
      </c>
      <c r="F19" s="88">
        <v>10</v>
      </c>
      <c r="G19" s="88">
        <v>0.06</v>
      </c>
    </row>
    <row r="20" spans="1:7">
      <c r="A20" s="88">
        <v>17</v>
      </c>
      <c r="B20" s="88" t="s">
        <v>31</v>
      </c>
      <c r="C20" s="88">
        <v>0</v>
      </c>
      <c r="D20" s="88">
        <v>216</v>
      </c>
      <c r="E20" s="88">
        <v>4551</v>
      </c>
      <c r="F20" s="88">
        <v>0</v>
      </c>
      <c r="G20" s="88">
        <v>0</v>
      </c>
    </row>
    <row r="21" spans="1:7">
      <c r="A21" s="88">
        <v>18</v>
      </c>
      <c r="B21" s="88" t="s">
        <v>18</v>
      </c>
      <c r="C21" s="88">
        <v>0</v>
      </c>
      <c r="D21" s="88">
        <v>300</v>
      </c>
      <c r="E21" s="88">
        <v>770</v>
      </c>
      <c r="F21" s="88">
        <v>0</v>
      </c>
      <c r="G21" s="88">
        <v>0</v>
      </c>
    </row>
    <row r="22" spans="1:7">
      <c r="A22" s="89" t="s">
        <v>275</v>
      </c>
      <c r="B22" s="89" t="s">
        <v>58</v>
      </c>
      <c r="C22" s="89">
        <v>0</v>
      </c>
      <c r="D22" s="89">
        <v>8282</v>
      </c>
      <c r="E22" s="89">
        <v>263209</v>
      </c>
      <c r="F22" s="89">
        <v>152</v>
      </c>
      <c r="G22" s="89">
        <v>36013.96</v>
      </c>
    </row>
    <row r="23" spans="1:7">
      <c r="A23" s="88">
        <v>1</v>
      </c>
      <c r="B23" s="88" t="s">
        <v>47</v>
      </c>
      <c r="C23" s="88">
        <v>0</v>
      </c>
      <c r="D23" s="88">
        <v>1577</v>
      </c>
      <c r="E23" s="88">
        <v>145343</v>
      </c>
      <c r="F23" s="88">
        <v>0</v>
      </c>
      <c r="G23" s="88">
        <v>0</v>
      </c>
    </row>
    <row r="24" spans="1:7">
      <c r="A24" s="89" t="s">
        <v>106</v>
      </c>
      <c r="B24" s="89" t="s">
        <v>58</v>
      </c>
      <c r="C24" s="89">
        <v>0</v>
      </c>
      <c r="D24" s="89">
        <v>1577</v>
      </c>
      <c r="E24" s="89">
        <v>145343</v>
      </c>
      <c r="F24" s="89">
        <v>0</v>
      </c>
      <c r="G24" s="89">
        <v>0</v>
      </c>
    </row>
    <row r="25" spans="1:7">
      <c r="A25" s="88">
        <v>1</v>
      </c>
      <c r="B25" s="88" t="s">
        <v>50</v>
      </c>
      <c r="C25" s="88">
        <v>0</v>
      </c>
      <c r="D25" s="88">
        <v>65</v>
      </c>
      <c r="E25" s="88">
        <v>628</v>
      </c>
      <c r="F25" s="88">
        <v>0</v>
      </c>
      <c r="G25" s="88">
        <v>0</v>
      </c>
    </row>
    <row r="26" spans="1:7">
      <c r="A26" s="88">
        <v>2</v>
      </c>
      <c r="B26" s="88" t="s">
        <v>49</v>
      </c>
      <c r="C26" s="88">
        <v>20</v>
      </c>
      <c r="D26" s="88">
        <v>2</v>
      </c>
      <c r="E26" s="88">
        <v>1108</v>
      </c>
      <c r="F26" s="88">
        <v>0</v>
      </c>
      <c r="G26" s="88">
        <v>0</v>
      </c>
    </row>
    <row r="27" spans="1:7">
      <c r="A27" s="88">
        <v>3</v>
      </c>
      <c r="B27" s="88" t="s">
        <v>51</v>
      </c>
      <c r="C27" s="88">
        <v>100</v>
      </c>
      <c r="D27" s="88">
        <v>4</v>
      </c>
      <c r="E27" s="88">
        <v>181</v>
      </c>
      <c r="F27" s="88">
        <v>65</v>
      </c>
      <c r="G27" s="88">
        <v>175.21</v>
      </c>
    </row>
    <row r="28" spans="1:7">
      <c r="A28" s="88">
        <v>4</v>
      </c>
      <c r="B28" s="88" t="s">
        <v>52</v>
      </c>
      <c r="C28" s="88">
        <v>0</v>
      </c>
      <c r="D28" s="88">
        <v>0</v>
      </c>
      <c r="E28" s="88">
        <v>0</v>
      </c>
      <c r="F28" s="88">
        <v>0</v>
      </c>
      <c r="G28" s="88">
        <v>0</v>
      </c>
    </row>
    <row r="29" spans="1:7">
      <c r="A29" s="89" t="s">
        <v>110</v>
      </c>
      <c r="B29" s="89" t="s">
        <v>58</v>
      </c>
      <c r="C29" s="89">
        <v>120</v>
      </c>
      <c r="D29" s="89">
        <v>11216</v>
      </c>
      <c r="E29" s="89">
        <v>569775</v>
      </c>
      <c r="F29" s="89">
        <v>336</v>
      </c>
      <c r="G29" s="89">
        <v>36267.839999999997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workbookViewId="0">
      <selection activeCell="O52" sqref="O52"/>
    </sheetView>
  </sheetViews>
  <sheetFormatPr defaultRowHeight="15"/>
  <sheetData>
    <row r="1" spans="1:16">
      <c r="A1" s="209" t="s">
        <v>276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</row>
    <row r="2" spans="1:16">
      <c r="A2" s="213" t="s">
        <v>75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</row>
    <row r="3" spans="1:16" ht="105">
      <c r="A3" s="24" t="s">
        <v>94</v>
      </c>
      <c r="B3" s="24" t="s">
        <v>2</v>
      </c>
      <c r="C3" s="24" t="s">
        <v>277</v>
      </c>
      <c r="D3" s="24" t="s">
        <v>278</v>
      </c>
      <c r="E3" s="24" t="s">
        <v>279</v>
      </c>
      <c r="F3" s="24" t="s">
        <v>280</v>
      </c>
      <c r="G3" s="24" t="s">
        <v>281</v>
      </c>
      <c r="H3" s="24" t="s">
        <v>282</v>
      </c>
      <c r="I3" s="24" t="s">
        <v>283</v>
      </c>
      <c r="J3" s="24" t="s">
        <v>284</v>
      </c>
      <c r="K3" s="24" t="s">
        <v>285</v>
      </c>
      <c r="L3" s="24" t="s">
        <v>286</v>
      </c>
      <c r="M3" s="24" t="s">
        <v>287</v>
      </c>
      <c r="N3" s="24" t="s">
        <v>288</v>
      </c>
      <c r="O3" s="24" t="s">
        <v>289</v>
      </c>
      <c r="P3" s="24" t="s">
        <v>290</v>
      </c>
    </row>
    <row r="4" spans="1:16">
      <c r="A4" s="20">
        <v>1</v>
      </c>
      <c r="B4" s="20" t="s">
        <v>19</v>
      </c>
      <c r="C4" s="20">
        <v>92</v>
      </c>
      <c r="D4" s="20">
        <v>395.65</v>
      </c>
      <c r="E4" s="20">
        <v>0</v>
      </c>
      <c r="F4" s="20">
        <v>0</v>
      </c>
      <c r="G4" s="20">
        <v>0</v>
      </c>
      <c r="H4" s="20">
        <v>0</v>
      </c>
      <c r="I4" s="20">
        <v>0</v>
      </c>
      <c r="J4" s="20">
        <v>0</v>
      </c>
      <c r="K4" s="20">
        <v>0</v>
      </c>
      <c r="L4" s="20">
        <v>0</v>
      </c>
      <c r="M4" s="20">
        <v>2</v>
      </c>
      <c r="N4" s="20">
        <v>1.9</v>
      </c>
      <c r="O4" s="20">
        <v>0</v>
      </c>
      <c r="P4" s="20">
        <v>0</v>
      </c>
    </row>
    <row r="5" spans="1:16">
      <c r="A5" s="20">
        <v>2</v>
      </c>
      <c r="B5" s="20" t="s">
        <v>26</v>
      </c>
      <c r="C5" s="20">
        <v>0</v>
      </c>
      <c r="D5" s="20">
        <v>0</v>
      </c>
      <c r="E5" s="20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20">
        <v>0</v>
      </c>
      <c r="O5" s="20">
        <v>0</v>
      </c>
      <c r="P5" s="20">
        <v>0</v>
      </c>
    </row>
    <row r="6" spans="1:16">
      <c r="A6" s="20">
        <v>3</v>
      </c>
      <c r="B6" s="20" t="s">
        <v>18</v>
      </c>
      <c r="C6" s="20">
        <v>9</v>
      </c>
      <c r="D6" s="20">
        <v>25</v>
      </c>
      <c r="E6" s="20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  <c r="O6" s="20">
        <v>0</v>
      </c>
      <c r="P6" s="20">
        <v>0</v>
      </c>
    </row>
    <row r="7" spans="1:16">
      <c r="A7" s="20">
        <v>4</v>
      </c>
      <c r="B7" s="20" t="s">
        <v>24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</row>
    <row r="8" spans="1:16">
      <c r="A8" s="20">
        <v>5</v>
      </c>
      <c r="B8" s="20" t="s">
        <v>16</v>
      </c>
      <c r="C8" s="20">
        <v>1</v>
      </c>
      <c r="D8" s="20">
        <v>2.79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</row>
    <row r="9" spans="1:16">
      <c r="A9" s="20">
        <v>6</v>
      </c>
      <c r="B9" s="20" t="s">
        <v>28</v>
      </c>
      <c r="C9" s="20">
        <v>36</v>
      </c>
      <c r="D9" s="20">
        <v>77.59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</row>
    <row r="10" spans="1:16">
      <c r="A10" s="20">
        <v>7</v>
      </c>
      <c r="B10" s="20" t="s">
        <v>14</v>
      </c>
      <c r="C10" s="20">
        <v>1</v>
      </c>
      <c r="D10" s="20">
        <v>28.79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</row>
    <row r="11" spans="1:16">
      <c r="A11" s="20">
        <v>8</v>
      </c>
      <c r="B11" s="20" t="s">
        <v>17</v>
      </c>
      <c r="C11" s="20">
        <v>158</v>
      </c>
      <c r="D11" s="20">
        <v>507.29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</row>
    <row r="12" spans="1:16">
      <c r="A12" s="20">
        <v>9</v>
      </c>
      <c r="B12" s="20" t="s">
        <v>15</v>
      </c>
      <c r="C12" s="20">
        <v>34</v>
      </c>
      <c r="D12" s="20">
        <v>94.16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9</v>
      </c>
      <c r="N12" s="20">
        <v>18.559999999999999</v>
      </c>
      <c r="O12" s="20">
        <v>0</v>
      </c>
      <c r="P12" s="20">
        <v>0</v>
      </c>
    </row>
    <row r="13" spans="1:16">
      <c r="A13" s="20">
        <v>10</v>
      </c>
      <c r="B13" s="20" t="s">
        <v>29</v>
      </c>
      <c r="C13" s="20">
        <v>25</v>
      </c>
      <c r="D13" s="20">
        <v>123.05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</row>
    <row r="14" spans="1:16">
      <c r="A14" s="20">
        <v>11</v>
      </c>
      <c r="B14" s="20" t="s">
        <v>23</v>
      </c>
      <c r="C14" s="20">
        <v>9</v>
      </c>
      <c r="D14" s="20">
        <v>14.5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</row>
    <row r="15" spans="1:16">
      <c r="A15" s="20">
        <v>12</v>
      </c>
      <c r="B15" s="20" t="s">
        <v>22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</row>
    <row r="16" spans="1:16">
      <c r="A16" s="20">
        <v>13</v>
      </c>
      <c r="B16" s="20" t="s">
        <v>12</v>
      </c>
      <c r="C16" s="20">
        <v>11</v>
      </c>
      <c r="D16" s="20">
        <v>18.71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</row>
    <row r="17" spans="1:16">
      <c r="A17" s="20">
        <v>14</v>
      </c>
      <c r="B17" s="20" t="s">
        <v>31</v>
      </c>
      <c r="C17" s="20">
        <v>1</v>
      </c>
      <c r="D17" s="20">
        <v>0.48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1</v>
      </c>
      <c r="N17" s="20">
        <v>1.93</v>
      </c>
      <c r="O17" s="20">
        <v>0</v>
      </c>
      <c r="P17" s="20">
        <v>0</v>
      </c>
    </row>
    <row r="18" spans="1:16">
      <c r="A18" s="20">
        <v>15</v>
      </c>
      <c r="B18" s="20" t="s">
        <v>13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</row>
    <row r="19" spans="1:16">
      <c r="A19" s="20">
        <v>16</v>
      </c>
      <c r="B19" s="20" t="s">
        <v>27</v>
      </c>
      <c r="C19" s="20">
        <v>0</v>
      </c>
      <c r="D19" s="20">
        <v>0</v>
      </c>
      <c r="E19" s="20">
        <v>1</v>
      </c>
      <c r="F19" s="20">
        <v>4.3099999999999996</v>
      </c>
      <c r="G19" s="20">
        <v>144</v>
      </c>
      <c r="H19" s="20">
        <v>480.57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</row>
    <row r="20" spans="1:16">
      <c r="A20" s="20">
        <v>17</v>
      </c>
      <c r="B20" s="20" t="s">
        <v>25</v>
      </c>
      <c r="C20" s="20">
        <v>342</v>
      </c>
      <c r="D20" s="20">
        <v>2166.92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</row>
    <row r="21" spans="1:16">
      <c r="A21" s="20">
        <v>18</v>
      </c>
      <c r="B21" s="20" t="s">
        <v>30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</row>
    <row r="22" spans="1:16">
      <c r="A22" s="22" t="s">
        <v>104</v>
      </c>
      <c r="B22" s="22" t="s">
        <v>58</v>
      </c>
      <c r="C22" s="22">
        <v>719</v>
      </c>
      <c r="D22" s="22">
        <v>3454.93</v>
      </c>
      <c r="E22" s="22">
        <v>1</v>
      </c>
      <c r="F22" s="22">
        <v>4.3099999999999996</v>
      </c>
      <c r="G22" s="22">
        <v>144</v>
      </c>
      <c r="H22" s="22">
        <v>480.57</v>
      </c>
      <c r="I22" s="22">
        <v>0</v>
      </c>
      <c r="J22" s="22">
        <v>0</v>
      </c>
      <c r="K22" s="22">
        <v>0</v>
      </c>
      <c r="L22" s="22">
        <v>0</v>
      </c>
      <c r="M22" s="22">
        <v>12</v>
      </c>
      <c r="N22" s="22">
        <v>22.39</v>
      </c>
      <c r="O22" s="22">
        <v>0</v>
      </c>
      <c r="P22" s="22">
        <v>0</v>
      </c>
    </row>
    <row r="23" spans="1:16">
      <c r="A23" s="20">
        <v>1</v>
      </c>
      <c r="B23" s="20" t="s">
        <v>45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</row>
    <row r="24" spans="1:16">
      <c r="A24" s="20">
        <v>2</v>
      </c>
      <c r="B24" s="20" t="s">
        <v>21</v>
      </c>
      <c r="C24" s="20">
        <v>15</v>
      </c>
      <c r="D24" s="20">
        <v>4690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</row>
    <row r="25" spans="1:16">
      <c r="A25" s="20">
        <v>3</v>
      </c>
      <c r="B25" s="20" t="s">
        <v>37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</row>
    <row r="26" spans="1:16" ht="30">
      <c r="A26" s="20">
        <v>4</v>
      </c>
      <c r="B26" s="20" t="s">
        <v>35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</row>
    <row r="27" spans="1:16">
      <c r="A27" s="20">
        <v>5</v>
      </c>
      <c r="B27" s="20" t="s">
        <v>43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</row>
    <row r="28" spans="1:16">
      <c r="A28" s="20">
        <v>6</v>
      </c>
      <c r="B28" s="20" t="s">
        <v>40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</row>
    <row r="29" spans="1:16">
      <c r="A29" s="20">
        <v>7</v>
      </c>
      <c r="B29" s="20" t="s">
        <v>41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</row>
    <row r="30" spans="1:16">
      <c r="A30" s="20">
        <v>8</v>
      </c>
      <c r="B30" s="20" t="s">
        <v>36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</row>
    <row r="31" spans="1:16">
      <c r="A31" s="20">
        <v>9</v>
      </c>
      <c r="B31" s="20" t="s">
        <v>34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</row>
    <row r="32" spans="1:16">
      <c r="A32" s="20">
        <v>10</v>
      </c>
      <c r="B32" s="20" t="s">
        <v>38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</row>
    <row r="33" spans="1:16">
      <c r="A33" s="20">
        <v>11</v>
      </c>
      <c r="B33" s="20" t="s">
        <v>44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</row>
    <row r="34" spans="1:16">
      <c r="A34" s="20">
        <v>12</v>
      </c>
      <c r="B34" s="20" t="s">
        <v>39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</row>
    <row r="35" spans="1:16">
      <c r="A35" s="20">
        <v>13</v>
      </c>
      <c r="B35" s="20" t="s">
        <v>42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</row>
    <row r="36" spans="1:16">
      <c r="A36" s="22" t="s">
        <v>105</v>
      </c>
      <c r="B36" s="22" t="s">
        <v>58</v>
      </c>
      <c r="C36" s="22">
        <v>15</v>
      </c>
      <c r="D36" s="22">
        <v>4690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</row>
    <row r="37" spans="1:16">
      <c r="A37" s="20">
        <v>1</v>
      </c>
      <c r="B37" s="20" t="s">
        <v>47</v>
      </c>
      <c r="C37" s="20">
        <v>380</v>
      </c>
      <c r="D37" s="20">
        <v>881.68</v>
      </c>
      <c r="E37" s="20">
        <v>0</v>
      </c>
      <c r="F37" s="20">
        <v>0</v>
      </c>
      <c r="G37" s="20">
        <v>2</v>
      </c>
      <c r="H37" s="20">
        <v>1.73</v>
      </c>
      <c r="I37" s="20">
        <v>0</v>
      </c>
      <c r="J37" s="20">
        <v>0</v>
      </c>
      <c r="K37" s="20">
        <v>0</v>
      </c>
      <c r="L37" s="20">
        <v>0</v>
      </c>
      <c r="M37" s="20">
        <v>304</v>
      </c>
      <c r="N37" s="20">
        <v>2.58</v>
      </c>
      <c r="O37" s="20">
        <v>0</v>
      </c>
      <c r="P37" s="20">
        <v>0</v>
      </c>
    </row>
    <row r="38" spans="1:16">
      <c r="A38" s="22" t="s">
        <v>106</v>
      </c>
      <c r="B38" s="22" t="s">
        <v>58</v>
      </c>
      <c r="C38" s="22">
        <v>380</v>
      </c>
      <c r="D38" s="22">
        <v>881.68</v>
      </c>
      <c r="E38" s="22">
        <v>0</v>
      </c>
      <c r="F38" s="22">
        <v>0</v>
      </c>
      <c r="G38" s="22">
        <v>2</v>
      </c>
      <c r="H38" s="22">
        <v>1.73</v>
      </c>
      <c r="I38" s="22">
        <v>0</v>
      </c>
      <c r="J38" s="22">
        <v>0</v>
      </c>
      <c r="K38" s="22">
        <v>0</v>
      </c>
      <c r="L38" s="22">
        <v>0</v>
      </c>
      <c r="M38" s="22">
        <v>304</v>
      </c>
      <c r="N38" s="22">
        <v>2.58</v>
      </c>
      <c r="O38" s="22">
        <v>0</v>
      </c>
      <c r="P38" s="22">
        <v>0</v>
      </c>
    </row>
    <row r="39" spans="1:16">
      <c r="A39" s="20">
        <v>1</v>
      </c>
      <c r="B39" s="20" t="s">
        <v>52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</row>
    <row r="40" spans="1:16">
      <c r="A40" s="20">
        <v>2</v>
      </c>
      <c r="B40" s="20" t="s">
        <v>51</v>
      </c>
      <c r="C40" s="20">
        <v>1</v>
      </c>
      <c r="D40" s="20">
        <v>1.22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</row>
    <row r="41" spans="1:16">
      <c r="A41" s="20">
        <v>3</v>
      </c>
      <c r="B41" s="20" t="s">
        <v>50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</row>
    <row r="42" spans="1:16">
      <c r="A42" s="20">
        <v>4</v>
      </c>
      <c r="B42" s="20" t="s">
        <v>49</v>
      </c>
      <c r="C42" s="20">
        <v>7</v>
      </c>
      <c r="D42" s="20">
        <v>18.73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</row>
    <row r="43" spans="1:16">
      <c r="A43" s="22" t="s">
        <v>110</v>
      </c>
      <c r="B43" s="22" t="s">
        <v>58</v>
      </c>
      <c r="C43" s="22">
        <v>1122</v>
      </c>
      <c r="D43" s="22">
        <v>9046.56</v>
      </c>
      <c r="E43" s="22">
        <v>1</v>
      </c>
      <c r="F43" s="22">
        <v>4.3099999999999996</v>
      </c>
      <c r="G43" s="22">
        <v>146</v>
      </c>
      <c r="H43" s="22">
        <v>482.3</v>
      </c>
      <c r="I43" s="22">
        <v>0</v>
      </c>
      <c r="J43" s="22">
        <v>0</v>
      </c>
      <c r="K43" s="22">
        <v>0</v>
      </c>
      <c r="L43" s="22">
        <v>0</v>
      </c>
      <c r="M43" s="22">
        <v>316</v>
      </c>
      <c r="N43" s="22">
        <v>24.97</v>
      </c>
      <c r="O43" s="22">
        <v>0</v>
      </c>
      <c r="P43" s="22">
        <v>0</v>
      </c>
    </row>
  </sheetData>
  <mergeCells count="2">
    <mergeCell ref="A1:P1"/>
    <mergeCell ref="A2:P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opLeftCell="A10" workbookViewId="0">
      <selection activeCell="S23" sqref="S23"/>
    </sheetView>
  </sheetViews>
  <sheetFormatPr defaultRowHeight="15"/>
  <cols>
    <col min="1" max="2" width="11" customWidth="1"/>
  </cols>
  <sheetData>
    <row r="1" spans="1:16">
      <c r="A1" s="209" t="s">
        <v>291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</row>
    <row r="2" spans="1:16">
      <c r="A2" s="213" t="s">
        <v>75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</row>
    <row r="3" spans="1:16" ht="60">
      <c r="A3" s="24" t="s">
        <v>94</v>
      </c>
      <c r="B3" s="24" t="s">
        <v>2</v>
      </c>
      <c r="C3" s="24" t="s">
        <v>292</v>
      </c>
      <c r="D3" s="24" t="s">
        <v>293</v>
      </c>
      <c r="E3" s="24" t="s">
        <v>294</v>
      </c>
      <c r="F3" s="24" t="s">
        <v>295</v>
      </c>
      <c r="G3" s="24" t="s">
        <v>296</v>
      </c>
      <c r="H3" s="24" t="s">
        <v>297</v>
      </c>
      <c r="I3" s="24" t="s">
        <v>298</v>
      </c>
      <c r="J3" s="24" t="s">
        <v>299</v>
      </c>
      <c r="K3" s="24" t="s">
        <v>300</v>
      </c>
      <c r="L3" s="24" t="s">
        <v>301</v>
      </c>
      <c r="M3" s="24" t="s">
        <v>302</v>
      </c>
      <c r="N3" s="24" t="s">
        <v>303</v>
      </c>
      <c r="O3" s="24" t="s">
        <v>304</v>
      </c>
      <c r="P3" s="24" t="s">
        <v>305</v>
      </c>
    </row>
    <row r="4" spans="1:16">
      <c r="A4" s="20">
        <v>1</v>
      </c>
      <c r="B4" s="20" t="s">
        <v>12</v>
      </c>
      <c r="C4" s="20">
        <v>15</v>
      </c>
      <c r="D4" s="20">
        <v>182.95</v>
      </c>
      <c r="E4" s="20">
        <v>205</v>
      </c>
      <c r="F4" s="20">
        <v>1289.01</v>
      </c>
      <c r="G4" s="20">
        <v>0</v>
      </c>
      <c r="H4" s="20">
        <v>0</v>
      </c>
      <c r="I4" s="20">
        <v>16</v>
      </c>
      <c r="J4" s="20">
        <v>413.84</v>
      </c>
      <c r="K4" s="20">
        <v>0</v>
      </c>
      <c r="L4" s="20">
        <v>0</v>
      </c>
      <c r="M4" s="20">
        <v>0</v>
      </c>
      <c r="N4" s="20">
        <v>0</v>
      </c>
      <c r="O4" s="20">
        <v>182.95</v>
      </c>
      <c r="P4" s="20">
        <v>1702.85</v>
      </c>
    </row>
    <row r="5" spans="1:16">
      <c r="A5" s="20">
        <v>2</v>
      </c>
      <c r="B5" s="20" t="s">
        <v>13</v>
      </c>
      <c r="C5" s="20">
        <v>0</v>
      </c>
      <c r="D5" s="20">
        <v>0</v>
      </c>
      <c r="E5" s="20">
        <v>64</v>
      </c>
      <c r="F5" s="20">
        <v>191</v>
      </c>
      <c r="G5" s="20">
        <v>0</v>
      </c>
      <c r="H5" s="20">
        <v>0</v>
      </c>
      <c r="I5" s="20">
        <v>20</v>
      </c>
      <c r="J5" s="20">
        <v>3.78</v>
      </c>
      <c r="K5" s="20">
        <v>0</v>
      </c>
      <c r="L5" s="20">
        <v>0</v>
      </c>
      <c r="M5" s="20">
        <v>0</v>
      </c>
      <c r="N5" s="20">
        <v>0</v>
      </c>
      <c r="O5" s="20">
        <v>0</v>
      </c>
      <c r="P5" s="20">
        <v>194.78</v>
      </c>
    </row>
    <row r="6" spans="1:16">
      <c r="A6" s="20">
        <v>3</v>
      </c>
      <c r="B6" s="20" t="s">
        <v>14</v>
      </c>
      <c r="C6" s="20">
        <v>2</v>
      </c>
      <c r="D6" s="20">
        <v>3.92</v>
      </c>
      <c r="E6" s="20">
        <v>104</v>
      </c>
      <c r="F6" s="20">
        <v>2389.5100000000002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  <c r="O6" s="20">
        <v>3.92</v>
      </c>
      <c r="P6" s="20">
        <v>2389.5100000000002</v>
      </c>
    </row>
    <row r="7" spans="1:16">
      <c r="A7" s="20">
        <v>4</v>
      </c>
      <c r="B7" s="20" t="s">
        <v>15</v>
      </c>
      <c r="C7" s="20">
        <v>854</v>
      </c>
      <c r="D7" s="20">
        <v>0</v>
      </c>
      <c r="E7" s="20">
        <v>854</v>
      </c>
      <c r="F7" s="20">
        <v>1497.82</v>
      </c>
      <c r="G7" s="20">
        <v>66</v>
      </c>
      <c r="H7" s="20">
        <v>0</v>
      </c>
      <c r="I7" s="20">
        <v>88</v>
      </c>
      <c r="J7" s="20">
        <v>1740.97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0">
        <v>3238.79</v>
      </c>
    </row>
    <row r="8" spans="1:16">
      <c r="A8" s="20">
        <v>5</v>
      </c>
      <c r="B8" s="20" t="s">
        <v>16</v>
      </c>
      <c r="C8" s="20">
        <v>1</v>
      </c>
      <c r="D8" s="20">
        <v>0.35</v>
      </c>
      <c r="E8" s="20">
        <v>69</v>
      </c>
      <c r="F8" s="20">
        <v>107.92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0.35</v>
      </c>
      <c r="P8" s="20">
        <v>107.92</v>
      </c>
    </row>
    <row r="9" spans="1:16">
      <c r="A9" s="20">
        <v>6</v>
      </c>
      <c r="B9" s="20" t="s">
        <v>17</v>
      </c>
      <c r="C9" s="20">
        <v>119</v>
      </c>
      <c r="D9" s="20">
        <v>169.01</v>
      </c>
      <c r="E9" s="20">
        <v>1421</v>
      </c>
      <c r="F9" s="20">
        <v>3051.57</v>
      </c>
      <c r="G9" s="20">
        <v>19</v>
      </c>
      <c r="H9" s="20">
        <v>31.34</v>
      </c>
      <c r="I9" s="20">
        <v>94</v>
      </c>
      <c r="J9" s="20">
        <v>2210.02</v>
      </c>
      <c r="K9" s="20">
        <v>0</v>
      </c>
      <c r="L9" s="20">
        <v>0</v>
      </c>
      <c r="M9" s="20">
        <v>1</v>
      </c>
      <c r="N9" s="20">
        <v>58.6</v>
      </c>
      <c r="O9" s="20">
        <v>200.35</v>
      </c>
      <c r="P9" s="20">
        <v>5320.19</v>
      </c>
    </row>
    <row r="10" spans="1:16">
      <c r="A10" s="20">
        <v>7</v>
      </c>
      <c r="B10" s="20" t="s">
        <v>18</v>
      </c>
      <c r="C10" s="20">
        <v>34</v>
      </c>
      <c r="D10" s="20">
        <v>30</v>
      </c>
      <c r="E10" s="20">
        <v>244</v>
      </c>
      <c r="F10" s="20">
        <v>844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30</v>
      </c>
      <c r="P10" s="20">
        <v>844</v>
      </c>
    </row>
    <row r="11" spans="1:16">
      <c r="A11" s="20">
        <v>8</v>
      </c>
      <c r="B11" s="20" t="s">
        <v>19</v>
      </c>
      <c r="C11" s="20">
        <v>20</v>
      </c>
      <c r="D11" s="20">
        <v>62.88</v>
      </c>
      <c r="E11" s="20">
        <v>366</v>
      </c>
      <c r="F11" s="20">
        <v>561.80999999999995</v>
      </c>
      <c r="G11" s="20">
        <v>0</v>
      </c>
      <c r="H11" s="20">
        <v>0</v>
      </c>
      <c r="I11" s="20">
        <v>16</v>
      </c>
      <c r="J11" s="20">
        <v>269.47000000000003</v>
      </c>
      <c r="K11" s="20">
        <v>0</v>
      </c>
      <c r="L11" s="20">
        <v>0</v>
      </c>
      <c r="M11" s="20">
        <v>0</v>
      </c>
      <c r="N11" s="20">
        <v>0</v>
      </c>
      <c r="O11" s="20">
        <v>62.88</v>
      </c>
      <c r="P11" s="20">
        <v>831.28</v>
      </c>
    </row>
    <row r="12" spans="1:16">
      <c r="A12" s="20">
        <v>9</v>
      </c>
      <c r="B12" s="20" t="s">
        <v>22</v>
      </c>
      <c r="C12" s="20">
        <v>0</v>
      </c>
      <c r="D12" s="20">
        <v>0</v>
      </c>
      <c r="E12" s="20">
        <v>138</v>
      </c>
      <c r="F12" s="20">
        <v>313.42</v>
      </c>
      <c r="G12" s="20">
        <v>0</v>
      </c>
      <c r="H12" s="20">
        <v>0</v>
      </c>
      <c r="I12" s="20">
        <v>12</v>
      </c>
      <c r="J12" s="20">
        <v>125.65</v>
      </c>
      <c r="K12" s="20">
        <v>0</v>
      </c>
      <c r="L12" s="20">
        <v>0</v>
      </c>
      <c r="M12" s="20">
        <v>1</v>
      </c>
      <c r="N12" s="20">
        <v>408.77</v>
      </c>
      <c r="O12" s="20">
        <v>0</v>
      </c>
      <c r="P12" s="20">
        <v>847.84</v>
      </c>
    </row>
    <row r="13" spans="1:16">
      <c r="A13" s="20">
        <v>10</v>
      </c>
      <c r="B13" s="20" t="s">
        <v>23</v>
      </c>
      <c r="C13" s="20">
        <v>14</v>
      </c>
      <c r="D13" s="20">
        <v>31.55</v>
      </c>
      <c r="E13" s="20">
        <v>93</v>
      </c>
      <c r="F13" s="20">
        <v>175.26</v>
      </c>
      <c r="G13" s="20">
        <v>4</v>
      </c>
      <c r="H13" s="20">
        <v>192.7</v>
      </c>
      <c r="I13" s="20">
        <v>4</v>
      </c>
      <c r="J13" s="20">
        <v>192.7</v>
      </c>
      <c r="K13" s="20">
        <v>0</v>
      </c>
      <c r="L13" s="20">
        <v>0</v>
      </c>
      <c r="M13" s="20">
        <v>0</v>
      </c>
      <c r="N13" s="20">
        <v>0</v>
      </c>
      <c r="O13" s="20">
        <v>224.25</v>
      </c>
      <c r="P13" s="20">
        <v>367.96</v>
      </c>
    </row>
    <row r="14" spans="1:16">
      <c r="A14" s="20">
        <v>11</v>
      </c>
      <c r="B14" s="20" t="s">
        <v>24</v>
      </c>
      <c r="C14" s="20">
        <v>2</v>
      </c>
      <c r="D14" s="20">
        <v>15.79</v>
      </c>
      <c r="E14" s="20">
        <v>51</v>
      </c>
      <c r="F14" s="20">
        <v>180.54</v>
      </c>
      <c r="G14" s="20">
        <v>0</v>
      </c>
      <c r="H14" s="20">
        <v>0</v>
      </c>
      <c r="I14" s="20">
        <v>4</v>
      </c>
      <c r="J14" s="20">
        <v>167.97</v>
      </c>
      <c r="K14" s="20">
        <v>0</v>
      </c>
      <c r="L14" s="20">
        <v>0</v>
      </c>
      <c r="M14" s="20">
        <v>0</v>
      </c>
      <c r="N14" s="20">
        <v>0</v>
      </c>
      <c r="O14" s="20">
        <v>15.79</v>
      </c>
      <c r="P14" s="20">
        <v>348.51</v>
      </c>
    </row>
    <row r="15" spans="1:16">
      <c r="A15" s="20">
        <v>12</v>
      </c>
      <c r="B15" s="20" t="s">
        <v>25</v>
      </c>
      <c r="C15" s="20">
        <v>47</v>
      </c>
      <c r="D15" s="20">
        <v>91.44</v>
      </c>
      <c r="E15" s="20">
        <v>864</v>
      </c>
      <c r="F15" s="20">
        <v>1192.8800000000001</v>
      </c>
      <c r="G15" s="20">
        <v>1</v>
      </c>
      <c r="H15" s="20">
        <v>19.899999999999999</v>
      </c>
      <c r="I15" s="20">
        <v>20</v>
      </c>
      <c r="J15" s="20">
        <v>304.12</v>
      </c>
      <c r="K15" s="20">
        <v>0</v>
      </c>
      <c r="L15" s="20">
        <v>0</v>
      </c>
      <c r="M15" s="20">
        <v>11</v>
      </c>
      <c r="N15" s="20">
        <v>1443</v>
      </c>
      <c r="O15" s="20">
        <v>111.34</v>
      </c>
      <c r="P15" s="20">
        <v>2940</v>
      </c>
    </row>
    <row r="16" spans="1:16">
      <c r="A16" s="20">
        <v>13</v>
      </c>
      <c r="B16" s="20" t="s">
        <v>26</v>
      </c>
      <c r="C16" s="20">
        <v>2</v>
      </c>
      <c r="D16" s="20">
        <v>6.41</v>
      </c>
      <c r="E16" s="20">
        <v>43</v>
      </c>
      <c r="F16" s="20">
        <v>99.77</v>
      </c>
      <c r="G16" s="20">
        <v>0</v>
      </c>
      <c r="H16" s="20">
        <v>0</v>
      </c>
      <c r="I16" s="20">
        <v>3</v>
      </c>
      <c r="J16" s="20">
        <v>10.07</v>
      </c>
      <c r="K16" s="20">
        <v>0</v>
      </c>
      <c r="L16" s="20">
        <v>0</v>
      </c>
      <c r="M16" s="20">
        <v>0</v>
      </c>
      <c r="N16" s="20">
        <v>0</v>
      </c>
      <c r="O16" s="20">
        <v>6.41</v>
      </c>
      <c r="P16" s="20">
        <v>109.84</v>
      </c>
    </row>
    <row r="17" spans="1:16">
      <c r="A17" s="20">
        <v>14</v>
      </c>
      <c r="B17" s="20" t="s">
        <v>27</v>
      </c>
      <c r="C17" s="20">
        <v>746</v>
      </c>
      <c r="D17" s="20">
        <v>1446.74</v>
      </c>
      <c r="E17" s="20">
        <v>5293</v>
      </c>
      <c r="F17" s="20">
        <v>39667.69</v>
      </c>
      <c r="G17" s="20">
        <v>68</v>
      </c>
      <c r="H17" s="20">
        <v>1649.15</v>
      </c>
      <c r="I17" s="20">
        <v>650</v>
      </c>
      <c r="J17" s="20">
        <v>45648.28</v>
      </c>
      <c r="K17" s="20">
        <v>7</v>
      </c>
      <c r="L17" s="20">
        <v>704.08</v>
      </c>
      <c r="M17" s="20">
        <v>36</v>
      </c>
      <c r="N17" s="20">
        <v>19477.759999999998</v>
      </c>
      <c r="O17" s="20">
        <v>3799.97</v>
      </c>
      <c r="P17" s="20">
        <v>104793.73</v>
      </c>
    </row>
    <row r="18" spans="1:16">
      <c r="A18" s="20">
        <v>15</v>
      </c>
      <c r="B18" s="20" t="s">
        <v>28</v>
      </c>
      <c r="C18" s="20">
        <v>14</v>
      </c>
      <c r="D18" s="20">
        <v>169.06</v>
      </c>
      <c r="E18" s="20">
        <v>117</v>
      </c>
      <c r="F18" s="20">
        <v>448.16</v>
      </c>
      <c r="G18" s="20">
        <v>5</v>
      </c>
      <c r="H18" s="20">
        <v>24.45</v>
      </c>
      <c r="I18" s="20">
        <v>16</v>
      </c>
      <c r="J18" s="20">
        <v>65.52</v>
      </c>
      <c r="K18" s="20">
        <v>1</v>
      </c>
      <c r="L18" s="20">
        <v>6.2</v>
      </c>
      <c r="M18" s="20">
        <v>1</v>
      </c>
      <c r="N18" s="20">
        <v>6.2</v>
      </c>
      <c r="O18" s="20">
        <v>199.71</v>
      </c>
      <c r="P18" s="20">
        <v>519.88</v>
      </c>
    </row>
    <row r="19" spans="1:16">
      <c r="A19" s="20">
        <v>16</v>
      </c>
      <c r="B19" s="20" t="s">
        <v>29</v>
      </c>
      <c r="C19" s="20">
        <v>68</v>
      </c>
      <c r="D19" s="20">
        <v>69.010000000000005</v>
      </c>
      <c r="E19" s="20">
        <v>1080</v>
      </c>
      <c r="F19" s="20">
        <v>4351.3</v>
      </c>
      <c r="G19" s="20">
        <v>36</v>
      </c>
      <c r="H19" s="20">
        <v>38.15</v>
      </c>
      <c r="I19" s="20">
        <v>372</v>
      </c>
      <c r="J19" s="20">
        <v>1431.48</v>
      </c>
      <c r="K19" s="20">
        <v>0</v>
      </c>
      <c r="L19" s="20">
        <v>0</v>
      </c>
      <c r="M19" s="20">
        <v>7</v>
      </c>
      <c r="N19" s="20">
        <v>1856</v>
      </c>
      <c r="O19" s="20">
        <v>107.16</v>
      </c>
      <c r="P19" s="20">
        <v>7638.78</v>
      </c>
    </row>
    <row r="20" spans="1:16">
      <c r="A20" s="20">
        <v>17</v>
      </c>
      <c r="B20" s="20" t="s">
        <v>30</v>
      </c>
      <c r="C20" s="20">
        <v>184</v>
      </c>
      <c r="D20" s="20">
        <v>172.12</v>
      </c>
      <c r="E20" s="20">
        <v>405</v>
      </c>
      <c r="F20" s="20">
        <v>750.13</v>
      </c>
      <c r="G20" s="20">
        <v>37</v>
      </c>
      <c r="H20" s="20">
        <v>774.16</v>
      </c>
      <c r="I20" s="20">
        <v>54</v>
      </c>
      <c r="J20" s="20">
        <v>2191.46</v>
      </c>
      <c r="K20" s="20">
        <v>0</v>
      </c>
      <c r="L20" s="20">
        <v>0</v>
      </c>
      <c r="M20" s="20">
        <v>0</v>
      </c>
      <c r="N20" s="20">
        <v>0</v>
      </c>
      <c r="O20" s="20">
        <v>946.28</v>
      </c>
      <c r="P20" s="20">
        <v>2941.59</v>
      </c>
    </row>
    <row r="21" spans="1:16">
      <c r="A21" s="20">
        <v>18</v>
      </c>
      <c r="B21" s="20" t="s">
        <v>31</v>
      </c>
      <c r="C21" s="20">
        <v>24</v>
      </c>
      <c r="D21" s="20">
        <v>60.7</v>
      </c>
      <c r="E21" s="20">
        <v>485</v>
      </c>
      <c r="F21" s="20">
        <v>1167.3699999999999</v>
      </c>
      <c r="G21" s="20">
        <v>0</v>
      </c>
      <c r="H21" s="20">
        <v>0</v>
      </c>
      <c r="I21" s="20">
        <v>28</v>
      </c>
      <c r="J21" s="20">
        <v>2152.17</v>
      </c>
      <c r="K21" s="20">
        <v>0</v>
      </c>
      <c r="L21" s="20">
        <v>0</v>
      </c>
      <c r="M21" s="20">
        <v>1</v>
      </c>
      <c r="N21" s="20">
        <v>0</v>
      </c>
      <c r="O21" s="20">
        <v>60.7</v>
      </c>
      <c r="P21" s="20">
        <v>3319.54</v>
      </c>
    </row>
    <row r="22" spans="1:16">
      <c r="A22" s="22" t="s">
        <v>104</v>
      </c>
      <c r="B22" s="22" t="s">
        <v>58</v>
      </c>
      <c r="C22" s="22">
        <v>2146</v>
      </c>
      <c r="D22" s="22">
        <v>2511.9299999999998</v>
      </c>
      <c r="E22" s="22">
        <v>11896</v>
      </c>
      <c r="F22" s="22">
        <v>58279.16</v>
      </c>
      <c r="G22" s="22">
        <v>236</v>
      </c>
      <c r="H22" s="22">
        <v>2729.85</v>
      </c>
      <c r="I22" s="22">
        <v>1397</v>
      </c>
      <c r="J22" s="22">
        <v>56927.5</v>
      </c>
      <c r="K22" s="22">
        <v>8</v>
      </c>
      <c r="L22" s="22">
        <v>710.28</v>
      </c>
      <c r="M22" s="22">
        <v>58</v>
      </c>
      <c r="N22" s="22">
        <v>23250.33</v>
      </c>
      <c r="O22" s="22">
        <v>5952.06</v>
      </c>
      <c r="P22" s="22">
        <v>138456.99</v>
      </c>
    </row>
    <row r="23" spans="1:16">
      <c r="A23" s="20">
        <v>1</v>
      </c>
      <c r="B23" s="20" t="s">
        <v>34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</row>
    <row r="24" spans="1:16">
      <c r="A24" s="20">
        <v>2</v>
      </c>
      <c r="B24" s="20" t="s">
        <v>35</v>
      </c>
      <c r="C24" s="20">
        <v>2787</v>
      </c>
      <c r="D24" s="20">
        <v>2105.4499999999998</v>
      </c>
      <c r="E24" s="20">
        <v>15180</v>
      </c>
      <c r="F24" s="20">
        <v>7053.75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2105.4499999999998</v>
      </c>
      <c r="P24" s="20">
        <v>7053.75</v>
      </c>
    </row>
    <row r="25" spans="1:16">
      <c r="A25" s="20">
        <v>3</v>
      </c>
      <c r="B25" s="20" t="s">
        <v>36</v>
      </c>
      <c r="C25" s="20">
        <v>12</v>
      </c>
      <c r="D25" s="20">
        <v>288.87</v>
      </c>
      <c r="E25" s="20">
        <v>36</v>
      </c>
      <c r="F25" s="20">
        <v>326.13</v>
      </c>
      <c r="G25" s="20">
        <v>1</v>
      </c>
      <c r="H25" s="20">
        <v>70</v>
      </c>
      <c r="I25" s="20">
        <v>3</v>
      </c>
      <c r="J25" s="20">
        <v>78.33</v>
      </c>
      <c r="K25" s="20">
        <v>0</v>
      </c>
      <c r="L25" s="20">
        <v>0</v>
      </c>
      <c r="M25" s="20">
        <v>0</v>
      </c>
      <c r="N25" s="20">
        <v>0</v>
      </c>
      <c r="O25" s="20">
        <v>358.87</v>
      </c>
      <c r="P25" s="20">
        <v>404.46</v>
      </c>
    </row>
    <row r="26" spans="1:16">
      <c r="A26" s="20">
        <v>4</v>
      </c>
      <c r="B26" s="20" t="s">
        <v>37</v>
      </c>
      <c r="C26" s="20">
        <v>179</v>
      </c>
      <c r="D26" s="20">
        <v>231.36</v>
      </c>
      <c r="E26" s="20">
        <v>1138</v>
      </c>
      <c r="F26" s="20">
        <v>1711.7</v>
      </c>
      <c r="G26" s="20">
        <v>12</v>
      </c>
      <c r="H26" s="20">
        <v>131.04</v>
      </c>
      <c r="I26" s="20">
        <v>540</v>
      </c>
      <c r="J26" s="20">
        <v>3713.72</v>
      </c>
      <c r="K26" s="20">
        <v>0</v>
      </c>
      <c r="L26" s="20">
        <v>0</v>
      </c>
      <c r="M26" s="20">
        <v>48</v>
      </c>
      <c r="N26" s="20">
        <v>633.26</v>
      </c>
      <c r="O26" s="20">
        <v>362.4</v>
      </c>
      <c r="P26" s="20">
        <v>6058.68</v>
      </c>
    </row>
    <row r="27" spans="1:16">
      <c r="A27" s="20">
        <v>5</v>
      </c>
      <c r="B27" s="20" t="s">
        <v>38</v>
      </c>
      <c r="C27" s="20">
        <v>8</v>
      </c>
      <c r="D27" s="20">
        <v>57.01</v>
      </c>
      <c r="E27" s="20">
        <v>32</v>
      </c>
      <c r="F27" s="20">
        <v>217.81</v>
      </c>
      <c r="G27" s="20">
        <v>1</v>
      </c>
      <c r="H27" s="20">
        <v>24.5</v>
      </c>
      <c r="I27" s="20">
        <v>4</v>
      </c>
      <c r="J27" s="20">
        <v>30.96</v>
      </c>
      <c r="K27" s="20">
        <v>0</v>
      </c>
      <c r="L27" s="20">
        <v>0</v>
      </c>
      <c r="M27" s="20">
        <v>1</v>
      </c>
      <c r="N27" s="20">
        <v>4.57</v>
      </c>
      <c r="O27" s="20">
        <v>81.510000000000005</v>
      </c>
      <c r="P27" s="20">
        <v>253.34</v>
      </c>
    </row>
    <row r="28" spans="1:16">
      <c r="A28" s="20">
        <v>6</v>
      </c>
      <c r="B28" s="20" t="s">
        <v>21</v>
      </c>
      <c r="C28" s="20">
        <v>50</v>
      </c>
      <c r="D28" s="20">
        <v>418.27</v>
      </c>
      <c r="E28" s="20">
        <v>171</v>
      </c>
      <c r="F28" s="20">
        <v>2904.88</v>
      </c>
      <c r="G28" s="20">
        <v>0</v>
      </c>
      <c r="H28" s="20">
        <v>0</v>
      </c>
      <c r="I28" s="20">
        <v>6</v>
      </c>
      <c r="J28" s="20">
        <v>18.239999999999998</v>
      </c>
      <c r="K28" s="20">
        <v>1</v>
      </c>
      <c r="L28" s="20">
        <v>1.33</v>
      </c>
      <c r="M28" s="20">
        <v>2</v>
      </c>
      <c r="N28" s="20">
        <v>405.04</v>
      </c>
      <c r="O28" s="20">
        <v>419.6</v>
      </c>
      <c r="P28" s="20">
        <v>3328.16</v>
      </c>
    </row>
    <row r="29" spans="1:16">
      <c r="A29" s="20">
        <v>7</v>
      </c>
      <c r="B29" s="20" t="s">
        <v>39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</row>
    <row r="30" spans="1:16">
      <c r="A30" s="20">
        <v>8</v>
      </c>
      <c r="B30" s="20" t="s">
        <v>40</v>
      </c>
      <c r="C30" s="20">
        <v>26</v>
      </c>
      <c r="D30" s="20">
        <v>76</v>
      </c>
      <c r="E30" s="20">
        <v>336</v>
      </c>
      <c r="F30" s="20">
        <v>266</v>
      </c>
      <c r="G30" s="20">
        <v>50</v>
      </c>
      <c r="H30" s="20">
        <v>958</v>
      </c>
      <c r="I30" s="20">
        <v>279</v>
      </c>
      <c r="J30" s="20">
        <v>3685</v>
      </c>
      <c r="K30" s="20">
        <v>0</v>
      </c>
      <c r="L30" s="20">
        <v>0</v>
      </c>
      <c r="M30" s="20">
        <v>0</v>
      </c>
      <c r="N30" s="20">
        <v>0</v>
      </c>
      <c r="O30" s="20">
        <v>1034</v>
      </c>
      <c r="P30" s="20">
        <v>3951</v>
      </c>
    </row>
    <row r="31" spans="1:16">
      <c r="A31" s="20">
        <v>9</v>
      </c>
      <c r="B31" s="20" t="s">
        <v>41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</row>
    <row r="32" spans="1:16">
      <c r="A32" s="20">
        <v>10</v>
      </c>
      <c r="B32" s="20" t="s">
        <v>42</v>
      </c>
      <c r="C32" s="20">
        <v>1027</v>
      </c>
      <c r="D32" s="20">
        <v>507.43</v>
      </c>
      <c r="E32" s="20">
        <v>7572</v>
      </c>
      <c r="F32" s="20">
        <v>1794.36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507.43</v>
      </c>
      <c r="P32" s="20">
        <v>1794.36</v>
      </c>
    </row>
    <row r="33" spans="1:16">
      <c r="A33" s="20">
        <v>11</v>
      </c>
      <c r="B33" s="20" t="s">
        <v>43</v>
      </c>
      <c r="C33" s="20">
        <v>6</v>
      </c>
      <c r="D33" s="20">
        <v>79.010000000000005</v>
      </c>
      <c r="E33" s="20">
        <v>10</v>
      </c>
      <c r="F33" s="20">
        <v>132.58000000000001</v>
      </c>
      <c r="G33" s="20">
        <v>1</v>
      </c>
      <c r="H33" s="20">
        <v>28.72</v>
      </c>
      <c r="I33" s="20">
        <v>6</v>
      </c>
      <c r="J33" s="20">
        <v>209.47</v>
      </c>
      <c r="K33" s="20">
        <v>0</v>
      </c>
      <c r="L33" s="20">
        <v>0</v>
      </c>
      <c r="M33" s="20">
        <v>0</v>
      </c>
      <c r="N33" s="20">
        <v>0</v>
      </c>
      <c r="O33" s="20">
        <v>107.73</v>
      </c>
      <c r="P33" s="20">
        <v>342.05</v>
      </c>
    </row>
    <row r="34" spans="1:16">
      <c r="A34" s="20">
        <v>12</v>
      </c>
      <c r="B34" s="20" t="s">
        <v>44</v>
      </c>
      <c r="C34" s="20">
        <v>260</v>
      </c>
      <c r="D34" s="20">
        <v>138.38999999999999</v>
      </c>
      <c r="E34" s="20">
        <v>1946</v>
      </c>
      <c r="F34" s="20">
        <v>538.33000000000004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138.38999999999999</v>
      </c>
      <c r="P34" s="20">
        <v>538.33000000000004</v>
      </c>
    </row>
    <row r="35" spans="1:16">
      <c r="A35" s="20">
        <v>13</v>
      </c>
      <c r="B35" s="20" t="s">
        <v>45</v>
      </c>
      <c r="C35" s="20">
        <v>2</v>
      </c>
      <c r="D35" s="20">
        <v>103.22</v>
      </c>
      <c r="E35" s="20">
        <v>2</v>
      </c>
      <c r="F35" s="20">
        <v>44.17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103.22</v>
      </c>
      <c r="P35" s="20">
        <v>44.17</v>
      </c>
    </row>
    <row r="36" spans="1:16">
      <c r="A36" s="22" t="s">
        <v>105</v>
      </c>
      <c r="B36" s="22" t="s">
        <v>58</v>
      </c>
      <c r="C36" s="22">
        <v>4357</v>
      </c>
      <c r="D36" s="22">
        <v>4005.01</v>
      </c>
      <c r="E36" s="22">
        <v>26423</v>
      </c>
      <c r="F36" s="22">
        <v>14989.71</v>
      </c>
      <c r="G36" s="22">
        <v>65</v>
      </c>
      <c r="H36" s="22">
        <v>1212.26</v>
      </c>
      <c r="I36" s="22">
        <v>838</v>
      </c>
      <c r="J36" s="22">
        <v>7735.72</v>
      </c>
      <c r="K36" s="22">
        <v>1</v>
      </c>
      <c r="L36" s="22">
        <v>1.33</v>
      </c>
      <c r="M36" s="22">
        <v>51</v>
      </c>
      <c r="N36" s="22">
        <v>1042.8699999999999</v>
      </c>
      <c r="O36" s="22">
        <v>5218.6000000000004</v>
      </c>
      <c r="P36" s="22">
        <v>23768.3</v>
      </c>
    </row>
    <row r="37" spans="1:16">
      <c r="A37" s="20">
        <v>1</v>
      </c>
      <c r="B37" s="20" t="s">
        <v>47</v>
      </c>
      <c r="C37" s="20">
        <v>940</v>
      </c>
      <c r="D37" s="20">
        <v>3049.35</v>
      </c>
      <c r="E37" s="20">
        <v>9046</v>
      </c>
      <c r="F37" s="20">
        <v>18798.91</v>
      </c>
      <c r="G37" s="20">
        <v>18</v>
      </c>
      <c r="H37" s="20">
        <v>823.3</v>
      </c>
      <c r="I37" s="20">
        <v>89</v>
      </c>
      <c r="J37" s="20">
        <v>4582.82</v>
      </c>
      <c r="K37" s="20">
        <v>0</v>
      </c>
      <c r="L37" s="20">
        <v>0</v>
      </c>
      <c r="M37" s="20">
        <v>1</v>
      </c>
      <c r="N37" s="20">
        <v>474.23</v>
      </c>
      <c r="O37" s="20">
        <v>3872.65</v>
      </c>
      <c r="P37" s="20">
        <v>23855.96</v>
      </c>
    </row>
    <row r="38" spans="1:16">
      <c r="A38" s="22" t="s">
        <v>106</v>
      </c>
      <c r="B38" s="22" t="s">
        <v>58</v>
      </c>
      <c r="C38" s="22">
        <v>940</v>
      </c>
      <c r="D38" s="22">
        <v>3049.35</v>
      </c>
      <c r="E38" s="22">
        <v>9046</v>
      </c>
      <c r="F38" s="22">
        <v>18798.91</v>
      </c>
      <c r="G38" s="22">
        <v>18</v>
      </c>
      <c r="H38" s="22">
        <v>823.3</v>
      </c>
      <c r="I38" s="22">
        <v>89</v>
      </c>
      <c r="J38" s="22">
        <v>4582.82</v>
      </c>
      <c r="K38" s="22">
        <v>0</v>
      </c>
      <c r="L38" s="22">
        <v>0</v>
      </c>
      <c r="M38" s="22">
        <v>1</v>
      </c>
      <c r="N38" s="22">
        <v>474.23</v>
      </c>
      <c r="O38" s="22">
        <v>3872.65</v>
      </c>
      <c r="P38" s="22">
        <v>23855.96</v>
      </c>
    </row>
    <row r="39" spans="1:16">
      <c r="A39" s="20">
        <v>1</v>
      </c>
      <c r="B39" s="20" t="s">
        <v>49</v>
      </c>
      <c r="C39" s="20">
        <v>26</v>
      </c>
      <c r="D39" s="20">
        <v>12.4</v>
      </c>
      <c r="E39" s="20">
        <v>263</v>
      </c>
      <c r="F39" s="20">
        <v>80.900000000000006</v>
      </c>
      <c r="G39" s="20">
        <v>22</v>
      </c>
      <c r="H39" s="20">
        <v>208</v>
      </c>
      <c r="I39" s="20">
        <v>349</v>
      </c>
      <c r="J39" s="20">
        <v>2407.34</v>
      </c>
      <c r="K39" s="20">
        <v>0</v>
      </c>
      <c r="L39" s="20">
        <v>0</v>
      </c>
      <c r="M39" s="20">
        <v>0</v>
      </c>
      <c r="N39" s="20">
        <v>0</v>
      </c>
      <c r="O39" s="20">
        <v>220.4</v>
      </c>
      <c r="P39" s="20">
        <v>2488.2399999999998</v>
      </c>
    </row>
    <row r="40" spans="1:16">
      <c r="A40" s="20">
        <v>2</v>
      </c>
      <c r="B40" s="20" t="s">
        <v>50</v>
      </c>
      <c r="C40" s="20">
        <v>74</v>
      </c>
      <c r="D40" s="20">
        <v>930.4</v>
      </c>
      <c r="E40" s="20">
        <v>5750</v>
      </c>
      <c r="F40" s="20">
        <v>5292.7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930.4</v>
      </c>
      <c r="P40" s="20">
        <v>5292.7</v>
      </c>
    </row>
    <row r="41" spans="1:16">
      <c r="A41" s="20">
        <v>3</v>
      </c>
      <c r="B41" s="20" t="s">
        <v>51</v>
      </c>
      <c r="C41" s="20">
        <v>27</v>
      </c>
      <c r="D41" s="20">
        <v>54.5</v>
      </c>
      <c r="E41" s="20">
        <v>219</v>
      </c>
      <c r="F41" s="20">
        <v>956.38</v>
      </c>
      <c r="G41" s="20">
        <v>1</v>
      </c>
      <c r="H41" s="20">
        <v>10</v>
      </c>
      <c r="I41" s="20">
        <v>3</v>
      </c>
      <c r="J41" s="20">
        <v>17.32</v>
      </c>
      <c r="K41" s="20">
        <v>0</v>
      </c>
      <c r="L41" s="20">
        <v>0</v>
      </c>
      <c r="M41" s="20">
        <v>0</v>
      </c>
      <c r="N41" s="20">
        <v>0</v>
      </c>
      <c r="O41" s="20">
        <v>64.5</v>
      </c>
      <c r="P41" s="20">
        <v>973.7</v>
      </c>
    </row>
    <row r="42" spans="1:16">
      <c r="A42" s="20">
        <v>4</v>
      </c>
      <c r="B42" s="20" t="s">
        <v>52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</row>
    <row r="43" spans="1:16">
      <c r="A43" s="22" t="s">
        <v>110</v>
      </c>
      <c r="B43" s="22" t="s">
        <v>58</v>
      </c>
      <c r="C43" s="22">
        <v>7570</v>
      </c>
      <c r="D43" s="22">
        <v>10563.59</v>
      </c>
      <c r="E43" s="22">
        <v>53597</v>
      </c>
      <c r="F43" s="22">
        <v>98397.759999999995</v>
      </c>
      <c r="G43" s="22">
        <v>342</v>
      </c>
      <c r="H43" s="22">
        <v>4983.41</v>
      </c>
      <c r="I43" s="22">
        <v>2676</v>
      </c>
      <c r="J43" s="22">
        <v>71670.7</v>
      </c>
      <c r="K43" s="22">
        <v>9</v>
      </c>
      <c r="L43" s="22">
        <v>711.61</v>
      </c>
      <c r="M43" s="22">
        <v>110</v>
      </c>
      <c r="N43" s="22">
        <v>24767.43</v>
      </c>
      <c r="O43" s="22">
        <v>16258.61</v>
      </c>
      <c r="P43" s="22">
        <v>194835.89</v>
      </c>
    </row>
  </sheetData>
  <mergeCells count="2">
    <mergeCell ref="A1:P1"/>
    <mergeCell ref="A2:P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"/>
  <sheetViews>
    <sheetView workbookViewId="0">
      <selection activeCell="X18" sqref="X18"/>
    </sheetView>
  </sheetViews>
  <sheetFormatPr defaultRowHeight="15"/>
  <sheetData>
    <row r="1" spans="1:22">
      <c r="A1" s="209" t="s">
        <v>306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</row>
    <row r="2" spans="1:22">
      <c r="A2" s="213" t="s">
        <v>75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</row>
    <row r="3" spans="1:22" ht="90">
      <c r="A3" s="24" t="s">
        <v>94</v>
      </c>
      <c r="B3" s="24" t="s">
        <v>2</v>
      </c>
      <c r="C3" s="24" t="s">
        <v>307</v>
      </c>
      <c r="D3" s="24" t="s">
        <v>308</v>
      </c>
      <c r="E3" s="24" t="s">
        <v>309</v>
      </c>
      <c r="F3" s="24" t="s">
        <v>310</v>
      </c>
      <c r="G3" s="24" t="s">
        <v>311</v>
      </c>
      <c r="H3" s="24" t="s">
        <v>312</v>
      </c>
      <c r="I3" s="24" t="s">
        <v>313</v>
      </c>
      <c r="J3" s="24" t="s">
        <v>314</v>
      </c>
      <c r="K3" s="24" t="s">
        <v>315</v>
      </c>
      <c r="L3" s="24" t="s">
        <v>316</v>
      </c>
      <c r="M3" s="24" t="s">
        <v>317</v>
      </c>
      <c r="N3" s="24" t="s">
        <v>318</v>
      </c>
      <c r="O3" s="24" t="s">
        <v>319</v>
      </c>
      <c r="P3" s="24" t="s">
        <v>320</v>
      </c>
      <c r="Q3" s="24" t="s">
        <v>321</v>
      </c>
      <c r="R3" s="24" t="s">
        <v>322</v>
      </c>
      <c r="S3" s="24" t="s">
        <v>323</v>
      </c>
      <c r="T3" s="24" t="s">
        <v>324</v>
      </c>
      <c r="U3" s="24" t="s">
        <v>325</v>
      </c>
      <c r="V3" s="24" t="s">
        <v>326</v>
      </c>
    </row>
    <row r="4" spans="1:22">
      <c r="A4" s="20">
        <v>1</v>
      </c>
      <c r="B4" s="20" t="s">
        <v>26</v>
      </c>
      <c r="C4" s="20">
        <v>3</v>
      </c>
      <c r="D4" s="20">
        <v>5.7</v>
      </c>
      <c r="E4" s="20">
        <v>39</v>
      </c>
      <c r="F4" s="20">
        <v>61.02</v>
      </c>
      <c r="G4" s="20">
        <v>0</v>
      </c>
      <c r="H4" s="20">
        <v>0</v>
      </c>
      <c r="I4" s="20">
        <v>1</v>
      </c>
      <c r="J4" s="20">
        <v>0.61</v>
      </c>
      <c r="K4" s="20">
        <v>3</v>
      </c>
      <c r="L4" s="20">
        <v>6.46</v>
      </c>
      <c r="M4" s="20">
        <v>57</v>
      </c>
      <c r="N4" s="20">
        <v>103.27</v>
      </c>
      <c r="O4" s="20">
        <v>0</v>
      </c>
      <c r="P4" s="20">
        <v>0</v>
      </c>
      <c r="Q4" s="20">
        <v>0</v>
      </c>
      <c r="R4" s="20">
        <v>0</v>
      </c>
      <c r="S4" s="20">
        <v>6</v>
      </c>
      <c r="T4" s="20">
        <v>12.16</v>
      </c>
      <c r="U4" s="20">
        <v>97</v>
      </c>
      <c r="V4" s="20">
        <v>164.9</v>
      </c>
    </row>
    <row r="5" spans="1:22">
      <c r="A5" s="20">
        <v>2</v>
      </c>
      <c r="B5" s="20" t="s">
        <v>24</v>
      </c>
      <c r="C5" s="20">
        <v>1</v>
      </c>
      <c r="D5" s="20">
        <v>5.79</v>
      </c>
      <c r="E5" s="20">
        <v>23</v>
      </c>
      <c r="F5" s="20">
        <v>41.36</v>
      </c>
      <c r="G5" s="20">
        <v>1</v>
      </c>
      <c r="H5" s="20">
        <v>5</v>
      </c>
      <c r="I5" s="20">
        <v>20</v>
      </c>
      <c r="J5" s="20">
        <v>52.36</v>
      </c>
      <c r="K5" s="20">
        <v>0</v>
      </c>
      <c r="L5" s="20">
        <v>0</v>
      </c>
      <c r="M5" s="20">
        <v>9</v>
      </c>
      <c r="N5" s="20">
        <v>19.98</v>
      </c>
      <c r="O5" s="20">
        <v>0</v>
      </c>
      <c r="P5" s="20">
        <v>0</v>
      </c>
      <c r="Q5" s="20">
        <v>0</v>
      </c>
      <c r="R5" s="20">
        <v>0</v>
      </c>
      <c r="S5" s="20">
        <v>2</v>
      </c>
      <c r="T5" s="20">
        <v>10.79</v>
      </c>
      <c r="U5" s="20">
        <v>52</v>
      </c>
      <c r="V5" s="20">
        <v>113.7</v>
      </c>
    </row>
    <row r="6" spans="1:22">
      <c r="A6" s="20">
        <v>3</v>
      </c>
      <c r="B6" s="20" t="s">
        <v>18</v>
      </c>
      <c r="C6" s="20">
        <v>150</v>
      </c>
      <c r="D6" s="20">
        <v>300</v>
      </c>
      <c r="E6" s="20">
        <v>150</v>
      </c>
      <c r="F6" s="20">
        <v>300</v>
      </c>
      <c r="G6" s="20">
        <v>0</v>
      </c>
      <c r="H6" s="20">
        <v>0</v>
      </c>
      <c r="I6" s="20">
        <v>0</v>
      </c>
      <c r="J6" s="20">
        <v>0</v>
      </c>
      <c r="K6" s="20">
        <v>300</v>
      </c>
      <c r="L6" s="20">
        <v>400</v>
      </c>
      <c r="M6" s="20">
        <v>300</v>
      </c>
      <c r="N6" s="20">
        <v>400</v>
      </c>
      <c r="O6" s="20">
        <v>0</v>
      </c>
      <c r="P6" s="20">
        <v>0</v>
      </c>
      <c r="Q6" s="20">
        <v>0</v>
      </c>
      <c r="R6" s="20">
        <v>0</v>
      </c>
      <c r="S6" s="20">
        <v>450</v>
      </c>
      <c r="T6" s="20">
        <v>700</v>
      </c>
      <c r="U6" s="20">
        <v>450</v>
      </c>
      <c r="V6" s="20">
        <v>700</v>
      </c>
    </row>
    <row r="7" spans="1:22">
      <c r="A7" s="20">
        <v>4</v>
      </c>
      <c r="B7" s="20" t="s">
        <v>16</v>
      </c>
      <c r="C7" s="20">
        <v>2</v>
      </c>
      <c r="D7" s="20">
        <v>0.8</v>
      </c>
      <c r="E7" s="20">
        <v>43</v>
      </c>
      <c r="F7" s="20">
        <v>55.11</v>
      </c>
      <c r="G7" s="20">
        <v>0</v>
      </c>
      <c r="H7" s="20">
        <v>0</v>
      </c>
      <c r="I7" s="20">
        <v>0</v>
      </c>
      <c r="J7" s="20">
        <v>0</v>
      </c>
      <c r="K7" s="20">
        <v>3</v>
      </c>
      <c r="L7" s="20">
        <v>1.3</v>
      </c>
      <c r="M7" s="20">
        <v>34</v>
      </c>
      <c r="N7" s="20">
        <v>55.4</v>
      </c>
      <c r="O7" s="20">
        <v>0</v>
      </c>
      <c r="P7" s="20">
        <v>0</v>
      </c>
      <c r="Q7" s="20">
        <v>0</v>
      </c>
      <c r="R7" s="20">
        <v>0</v>
      </c>
      <c r="S7" s="20">
        <v>5</v>
      </c>
      <c r="T7" s="20">
        <v>2.1</v>
      </c>
      <c r="U7" s="20">
        <v>77</v>
      </c>
      <c r="V7" s="20">
        <v>110.51</v>
      </c>
    </row>
    <row r="8" spans="1:22">
      <c r="A8" s="20">
        <v>5</v>
      </c>
      <c r="B8" s="20" t="s">
        <v>28</v>
      </c>
      <c r="C8" s="20">
        <v>70</v>
      </c>
      <c r="D8" s="20">
        <v>205.71</v>
      </c>
      <c r="E8" s="20">
        <v>458</v>
      </c>
      <c r="F8" s="20">
        <v>863.97</v>
      </c>
      <c r="G8" s="20">
        <v>10</v>
      </c>
      <c r="H8" s="20">
        <v>31.44</v>
      </c>
      <c r="I8" s="20">
        <v>153</v>
      </c>
      <c r="J8" s="20">
        <v>237.86</v>
      </c>
      <c r="K8" s="20">
        <v>52</v>
      </c>
      <c r="L8" s="20">
        <v>173.85</v>
      </c>
      <c r="M8" s="20">
        <v>464</v>
      </c>
      <c r="N8" s="20">
        <v>867.91</v>
      </c>
      <c r="O8" s="20">
        <v>0</v>
      </c>
      <c r="P8" s="20">
        <v>0</v>
      </c>
      <c r="Q8" s="20">
        <v>0</v>
      </c>
      <c r="R8" s="20">
        <v>0</v>
      </c>
      <c r="S8" s="20">
        <v>132</v>
      </c>
      <c r="T8" s="20">
        <v>411</v>
      </c>
      <c r="U8" s="20">
        <v>1075</v>
      </c>
      <c r="V8" s="20">
        <v>1969.74</v>
      </c>
    </row>
    <row r="9" spans="1:22">
      <c r="A9" s="20">
        <v>6</v>
      </c>
      <c r="B9" s="20" t="s">
        <v>19</v>
      </c>
      <c r="C9" s="20">
        <v>33</v>
      </c>
      <c r="D9" s="20">
        <v>64.099999999999994</v>
      </c>
      <c r="E9" s="20">
        <v>516</v>
      </c>
      <c r="F9" s="20">
        <v>2855.93</v>
      </c>
      <c r="G9" s="20">
        <v>0</v>
      </c>
      <c r="H9" s="20">
        <v>0</v>
      </c>
      <c r="I9" s="20">
        <v>0</v>
      </c>
      <c r="J9" s="20">
        <v>0</v>
      </c>
      <c r="K9" s="20">
        <v>42</v>
      </c>
      <c r="L9" s="20">
        <v>275.58</v>
      </c>
      <c r="M9" s="20">
        <v>834</v>
      </c>
      <c r="N9" s="20">
        <v>2905.89</v>
      </c>
      <c r="O9" s="20">
        <v>0</v>
      </c>
      <c r="P9" s="20">
        <v>0</v>
      </c>
      <c r="Q9" s="20">
        <v>0</v>
      </c>
      <c r="R9" s="20">
        <v>0</v>
      </c>
      <c r="S9" s="20">
        <v>75</v>
      </c>
      <c r="T9" s="20">
        <v>339.68</v>
      </c>
      <c r="U9" s="20">
        <v>1350</v>
      </c>
      <c r="V9" s="20">
        <v>5761.82</v>
      </c>
    </row>
    <row r="10" spans="1:22">
      <c r="A10" s="20">
        <v>7</v>
      </c>
      <c r="B10" s="20" t="s">
        <v>14</v>
      </c>
      <c r="C10" s="20">
        <v>28</v>
      </c>
      <c r="D10" s="20">
        <v>179.79</v>
      </c>
      <c r="E10" s="20">
        <v>28</v>
      </c>
      <c r="F10" s="20">
        <v>162.72</v>
      </c>
      <c r="G10" s="20">
        <v>0</v>
      </c>
      <c r="H10" s="20">
        <v>0</v>
      </c>
      <c r="I10" s="20">
        <v>0</v>
      </c>
      <c r="J10" s="20">
        <v>0</v>
      </c>
      <c r="K10" s="20">
        <v>40</v>
      </c>
      <c r="L10" s="20">
        <v>181.94</v>
      </c>
      <c r="M10" s="20">
        <v>40</v>
      </c>
      <c r="N10" s="20">
        <v>174.99</v>
      </c>
      <c r="O10" s="20">
        <v>0</v>
      </c>
      <c r="P10" s="20">
        <v>0</v>
      </c>
      <c r="Q10" s="20">
        <v>0</v>
      </c>
      <c r="R10" s="20">
        <v>0</v>
      </c>
      <c r="S10" s="20">
        <v>68</v>
      </c>
      <c r="T10" s="20">
        <v>361.73</v>
      </c>
      <c r="U10" s="20">
        <v>68</v>
      </c>
      <c r="V10" s="20">
        <v>337.71</v>
      </c>
    </row>
    <row r="11" spans="1:22">
      <c r="A11" s="20">
        <v>8</v>
      </c>
      <c r="B11" s="20" t="s">
        <v>17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149</v>
      </c>
      <c r="L11" s="20">
        <v>2421.5</v>
      </c>
      <c r="M11" s="20">
        <v>1196</v>
      </c>
      <c r="N11" s="20">
        <v>2975.89</v>
      </c>
      <c r="O11" s="20">
        <v>0</v>
      </c>
      <c r="P11" s="20">
        <v>0</v>
      </c>
      <c r="Q11" s="20">
        <v>0</v>
      </c>
      <c r="R11" s="20">
        <v>0</v>
      </c>
      <c r="S11" s="20">
        <v>149</v>
      </c>
      <c r="T11" s="20">
        <v>2421.5</v>
      </c>
      <c r="U11" s="20">
        <v>1196</v>
      </c>
      <c r="V11" s="20">
        <v>2975.89</v>
      </c>
    </row>
    <row r="12" spans="1:22">
      <c r="A12" s="20">
        <v>9</v>
      </c>
      <c r="B12" s="20" t="s">
        <v>23</v>
      </c>
      <c r="C12" s="20">
        <v>20</v>
      </c>
      <c r="D12" s="20">
        <v>164.87</v>
      </c>
      <c r="E12" s="20">
        <v>67</v>
      </c>
      <c r="F12" s="20">
        <v>121.55</v>
      </c>
      <c r="G12" s="20">
        <v>0</v>
      </c>
      <c r="H12" s="20">
        <v>0</v>
      </c>
      <c r="I12" s="20">
        <v>0</v>
      </c>
      <c r="J12" s="20">
        <v>0</v>
      </c>
      <c r="K12" s="20">
        <v>41</v>
      </c>
      <c r="L12" s="20">
        <v>270.47000000000003</v>
      </c>
      <c r="M12" s="20">
        <v>41</v>
      </c>
      <c r="N12" s="20">
        <v>668.17</v>
      </c>
      <c r="O12" s="20">
        <v>0</v>
      </c>
      <c r="P12" s="20">
        <v>0</v>
      </c>
      <c r="Q12" s="20">
        <v>0</v>
      </c>
      <c r="R12" s="20">
        <v>0</v>
      </c>
      <c r="S12" s="20">
        <v>61</v>
      </c>
      <c r="T12" s="20">
        <v>435.34</v>
      </c>
      <c r="U12" s="20">
        <v>108</v>
      </c>
      <c r="V12" s="20">
        <v>789.72</v>
      </c>
    </row>
    <row r="13" spans="1:22">
      <c r="A13" s="20">
        <v>10</v>
      </c>
      <c r="B13" s="20" t="s">
        <v>15</v>
      </c>
      <c r="C13" s="20">
        <v>188</v>
      </c>
      <c r="D13" s="20">
        <v>69</v>
      </c>
      <c r="E13" s="20">
        <v>197</v>
      </c>
      <c r="F13" s="20">
        <v>81</v>
      </c>
      <c r="G13" s="20">
        <v>21</v>
      </c>
      <c r="H13" s="20">
        <v>9</v>
      </c>
      <c r="I13" s="20">
        <v>31</v>
      </c>
      <c r="J13" s="20">
        <v>12</v>
      </c>
      <c r="K13" s="20">
        <v>667</v>
      </c>
      <c r="L13" s="20">
        <v>1175</v>
      </c>
      <c r="M13" s="20">
        <v>567</v>
      </c>
      <c r="N13" s="20">
        <v>1076</v>
      </c>
      <c r="O13" s="20">
        <v>0</v>
      </c>
      <c r="P13" s="20">
        <v>0</v>
      </c>
      <c r="Q13" s="20">
        <v>0</v>
      </c>
      <c r="R13" s="20">
        <v>0</v>
      </c>
      <c r="S13" s="20">
        <v>876</v>
      </c>
      <c r="T13" s="20">
        <v>1253</v>
      </c>
      <c r="U13" s="20">
        <v>795</v>
      </c>
      <c r="V13" s="20">
        <v>1169</v>
      </c>
    </row>
    <row r="14" spans="1:22">
      <c r="A14" s="20">
        <v>11</v>
      </c>
      <c r="B14" s="20" t="s">
        <v>12</v>
      </c>
      <c r="C14" s="20">
        <v>3</v>
      </c>
      <c r="D14" s="20">
        <v>15.5</v>
      </c>
      <c r="E14" s="20">
        <v>90</v>
      </c>
      <c r="F14" s="20">
        <v>152.5</v>
      </c>
      <c r="G14" s="20">
        <v>1</v>
      </c>
      <c r="H14" s="20">
        <v>5</v>
      </c>
      <c r="I14" s="20">
        <v>97</v>
      </c>
      <c r="J14" s="20">
        <v>558.5</v>
      </c>
      <c r="K14" s="20">
        <v>2</v>
      </c>
      <c r="L14" s="20">
        <v>5.5</v>
      </c>
      <c r="M14" s="20">
        <v>159</v>
      </c>
      <c r="N14" s="20">
        <v>977.5</v>
      </c>
      <c r="O14" s="20">
        <v>0</v>
      </c>
      <c r="P14" s="20">
        <v>0</v>
      </c>
      <c r="Q14" s="20">
        <v>3</v>
      </c>
      <c r="R14" s="20">
        <v>4.22</v>
      </c>
      <c r="S14" s="20">
        <v>6</v>
      </c>
      <c r="T14" s="20">
        <v>26</v>
      </c>
      <c r="U14" s="20">
        <v>349</v>
      </c>
      <c r="V14" s="20">
        <v>1692.72</v>
      </c>
    </row>
    <row r="15" spans="1:22">
      <c r="A15" s="20">
        <v>12</v>
      </c>
      <c r="B15" s="20" t="s">
        <v>31</v>
      </c>
      <c r="C15" s="20">
        <v>15</v>
      </c>
      <c r="D15" s="20">
        <v>42.61</v>
      </c>
      <c r="E15" s="20">
        <v>365</v>
      </c>
      <c r="F15" s="20">
        <v>653.42999999999995</v>
      </c>
      <c r="G15" s="20">
        <v>2</v>
      </c>
      <c r="H15" s="20">
        <v>9.4499999999999993</v>
      </c>
      <c r="I15" s="20">
        <v>24</v>
      </c>
      <c r="J15" s="20">
        <v>37.99</v>
      </c>
      <c r="K15" s="20">
        <v>24</v>
      </c>
      <c r="L15" s="20">
        <v>83.69</v>
      </c>
      <c r="M15" s="20">
        <v>674</v>
      </c>
      <c r="N15" s="20">
        <v>1612.17</v>
      </c>
      <c r="O15" s="20">
        <v>0</v>
      </c>
      <c r="P15" s="20">
        <v>0</v>
      </c>
      <c r="Q15" s="20">
        <v>1</v>
      </c>
      <c r="R15" s="20">
        <v>0.64</v>
      </c>
      <c r="S15" s="20">
        <v>41</v>
      </c>
      <c r="T15" s="20">
        <v>135.75</v>
      </c>
      <c r="U15" s="20">
        <v>1064</v>
      </c>
      <c r="V15" s="20">
        <v>2304.23</v>
      </c>
    </row>
    <row r="16" spans="1:22">
      <c r="A16" s="20">
        <v>13</v>
      </c>
      <c r="B16" s="20" t="s">
        <v>29</v>
      </c>
      <c r="C16" s="20">
        <v>35</v>
      </c>
      <c r="D16" s="20">
        <v>42</v>
      </c>
      <c r="E16" s="20">
        <v>2672</v>
      </c>
      <c r="F16" s="20">
        <v>352</v>
      </c>
      <c r="G16" s="20">
        <v>7</v>
      </c>
      <c r="H16" s="20">
        <v>10</v>
      </c>
      <c r="I16" s="20">
        <v>253</v>
      </c>
      <c r="J16" s="20">
        <v>681</v>
      </c>
      <c r="K16" s="20">
        <v>32</v>
      </c>
      <c r="L16" s="20">
        <v>92</v>
      </c>
      <c r="M16" s="20">
        <v>2386</v>
      </c>
      <c r="N16" s="20">
        <v>6768</v>
      </c>
      <c r="O16" s="20">
        <v>0</v>
      </c>
      <c r="P16" s="20">
        <v>0</v>
      </c>
      <c r="Q16" s="20">
        <v>14</v>
      </c>
      <c r="R16" s="20">
        <v>16</v>
      </c>
      <c r="S16" s="20">
        <v>74</v>
      </c>
      <c r="T16" s="20">
        <v>144</v>
      </c>
      <c r="U16" s="20">
        <v>5325</v>
      </c>
      <c r="V16" s="20">
        <v>7817</v>
      </c>
    </row>
    <row r="17" spans="1:22">
      <c r="A17" s="20">
        <v>14</v>
      </c>
      <c r="B17" s="20" t="s">
        <v>22</v>
      </c>
      <c r="C17" s="20">
        <v>5</v>
      </c>
      <c r="D17" s="20">
        <v>14.65</v>
      </c>
      <c r="E17" s="20">
        <v>139</v>
      </c>
      <c r="F17" s="20">
        <v>1100.4000000000001</v>
      </c>
      <c r="G17" s="20">
        <v>0</v>
      </c>
      <c r="H17" s="20">
        <v>0</v>
      </c>
      <c r="I17" s="20">
        <v>6</v>
      </c>
      <c r="J17" s="20">
        <v>31.36</v>
      </c>
      <c r="K17" s="20">
        <v>5</v>
      </c>
      <c r="L17" s="20">
        <v>5.78</v>
      </c>
      <c r="M17" s="20">
        <v>65</v>
      </c>
      <c r="N17" s="20">
        <v>205.27</v>
      </c>
      <c r="O17" s="20">
        <v>0</v>
      </c>
      <c r="P17" s="20">
        <v>0</v>
      </c>
      <c r="Q17" s="20">
        <v>0</v>
      </c>
      <c r="R17" s="20">
        <v>0</v>
      </c>
      <c r="S17" s="20">
        <v>10</v>
      </c>
      <c r="T17" s="20">
        <v>20.43</v>
      </c>
      <c r="U17" s="20">
        <v>210</v>
      </c>
      <c r="V17" s="20">
        <v>1337.03</v>
      </c>
    </row>
    <row r="18" spans="1:22">
      <c r="A18" s="20">
        <v>15</v>
      </c>
      <c r="B18" s="20" t="s">
        <v>13</v>
      </c>
      <c r="C18" s="20">
        <v>0</v>
      </c>
      <c r="D18" s="20">
        <v>0</v>
      </c>
      <c r="E18" s="20">
        <v>41</v>
      </c>
      <c r="F18" s="20">
        <v>77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10</v>
      </c>
      <c r="N18" s="20">
        <v>16.2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51</v>
      </c>
      <c r="V18" s="20">
        <v>93.2</v>
      </c>
    </row>
    <row r="19" spans="1:22">
      <c r="A19" s="20">
        <v>16</v>
      </c>
      <c r="B19" s="20" t="s">
        <v>27</v>
      </c>
      <c r="C19" s="20">
        <v>1834</v>
      </c>
      <c r="D19" s="20">
        <v>7603.66</v>
      </c>
      <c r="E19" s="20">
        <v>50715</v>
      </c>
      <c r="F19" s="20">
        <v>108812</v>
      </c>
      <c r="G19" s="20">
        <v>122</v>
      </c>
      <c r="H19" s="20">
        <v>462.26</v>
      </c>
      <c r="I19" s="20">
        <v>3164</v>
      </c>
      <c r="J19" s="20">
        <v>9852.33</v>
      </c>
      <c r="K19" s="20">
        <v>287</v>
      </c>
      <c r="L19" s="20">
        <v>1215.1300000000001</v>
      </c>
      <c r="M19" s="20">
        <v>86147</v>
      </c>
      <c r="N19" s="20">
        <v>264464.28999999998</v>
      </c>
      <c r="O19" s="20">
        <v>0</v>
      </c>
      <c r="P19" s="20">
        <v>0</v>
      </c>
      <c r="Q19" s="20">
        <v>7</v>
      </c>
      <c r="R19" s="20">
        <v>30.92</v>
      </c>
      <c r="S19" s="20">
        <v>2243</v>
      </c>
      <c r="T19" s="20">
        <v>9281.0499999999993</v>
      </c>
      <c r="U19" s="20">
        <v>140033</v>
      </c>
      <c r="V19" s="20">
        <v>383159.54</v>
      </c>
    </row>
    <row r="20" spans="1:22">
      <c r="A20" s="20">
        <v>17</v>
      </c>
      <c r="B20" s="20" t="s">
        <v>25</v>
      </c>
      <c r="C20" s="20">
        <v>5</v>
      </c>
      <c r="D20" s="20">
        <v>8.4600000000000009</v>
      </c>
      <c r="E20" s="20">
        <v>0</v>
      </c>
      <c r="F20" s="20">
        <v>3110</v>
      </c>
      <c r="G20" s="20">
        <v>0</v>
      </c>
      <c r="H20" s="20">
        <v>0</v>
      </c>
      <c r="I20" s="20">
        <v>0</v>
      </c>
      <c r="J20" s="20">
        <v>0</v>
      </c>
      <c r="K20" s="20">
        <v>4</v>
      </c>
      <c r="L20" s="20">
        <v>5.32</v>
      </c>
      <c r="M20" s="20">
        <v>4</v>
      </c>
      <c r="N20" s="20">
        <v>5.32</v>
      </c>
      <c r="O20" s="20">
        <v>0</v>
      </c>
      <c r="P20" s="20">
        <v>0</v>
      </c>
      <c r="Q20" s="20">
        <v>0</v>
      </c>
      <c r="R20" s="20">
        <v>0</v>
      </c>
      <c r="S20" s="20">
        <v>9</v>
      </c>
      <c r="T20" s="20">
        <v>13.78</v>
      </c>
      <c r="U20" s="20">
        <v>4</v>
      </c>
      <c r="V20" s="20">
        <v>3115.32</v>
      </c>
    </row>
    <row r="21" spans="1:22">
      <c r="A21" s="20">
        <v>18</v>
      </c>
      <c r="B21" s="20" t="s">
        <v>30</v>
      </c>
      <c r="C21" s="20">
        <v>21</v>
      </c>
      <c r="D21" s="20">
        <v>37.67</v>
      </c>
      <c r="E21" s="20">
        <v>379</v>
      </c>
      <c r="F21" s="20">
        <v>1897.93</v>
      </c>
      <c r="G21" s="20">
        <v>0</v>
      </c>
      <c r="H21" s="20">
        <v>0</v>
      </c>
      <c r="I21" s="20">
        <v>13</v>
      </c>
      <c r="J21" s="20">
        <v>23.68</v>
      </c>
      <c r="K21" s="20">
        <v>36</v>
      </c>
      <c r="L21" s="20">
        <v>38.25</v>
      </c>
      <c r="M21" s="20">
        <v>599</v>
      </c>
      <c r="N21" s="20">
        <v>3212.53</v>
      </c>
      <c r="O21" s="20">
        <v>0</v>
      </c>
      <c r="P21" s="20">
        <v>0</v>
      </c>
      <c r="Q21" s="20">
        <v>0</v>
      </c>
      <c r="R21" s="20">
        <v>0</v>
      </c>
      <c r="S21" s="20">
        <v>57</v>
      </c>
      <c r="T21" s="20">
        <v>75.92</v>
      </c>
      <c r="U21" s="20">
        <v>991</v>
      </c>
      <c r="V21" s="20">
        <v>5134.1400000000003</v>
      </c>
    </row>
    <row r="22" spans="1:22">
      <c r="A22" s="22" t="s">
        <v>104</v>
      </c>
      <c r="B22" s="22" t="s">
        <v>58</v>
      </c>
      <c r="C22" s="22">
        <v>2413</v>
      </c>
      <c r="D22" s="22">
        <v>8760.31</v>
      </c>
      <c r="E22" s="22">
        <v>55922</v>
      </c>
      <c r="F22" s="22">
        <v>120697.92</v>
      </c>
      <c r="G22" s="22">
        <v>164</v>
      </c>
      <c r="H22" s="22">
        <v>532.15</v>
      </c>
      <c r="I22" s="22">
        <v>3762</v>
      </c>
      <c r="J22" s="22">
        <v>11487.69</v>
      </c>
      <c r="K22" s="22">
        <v>1687</v>
      </c>
      <c r="L22" s="22">
        <v>6351.77</v>
      </c>
      <c r="M22" s="22">
        <v>93586</v>
      </c>
      <c r="N22" s="22">
        <v>286508.78000000003</v>
      </c>
      <c r="O22" s="22">
        <v>0</v>
      </c>
      <c r="P22" s="22">
        <v>0</v>
      </c>
      <c r="Q22" s="22">
        <v>25</v>
      </c>
      <c r="R22" s="22">
        <v>51.78</v>
      </c>
      <c r="S22" s="22">
        <v>4264</v>
      </c>
      <c r="T22" s="22">
        <v>15644.23</v>
      </c>
      <c r="U22" s="22">
        <v>153295</v>
      </c>
      <c r="V22" s="22">
        <v>418746.17</v>
      </c>
    </row>
    <row r="23" spans="1:22">
      <c r="A23" s="20">
        <v>1</v>
      </c>
      <c r="B23" s="20" t="s">
        <v>36</v>
      </c>
      <c r="C23" s="20">
        <v>32</v>
      </c>
      <c r="D23" s="20">
        <v>111.14</v>
      </c>
      <c r="E23" s="20">
        <v>154</v>
      </c>
      <c r="F23" s="20">
        <v>494.29</v>
      </c>
      <c r="G23" s="20">
        <v>2</v>
      </c>
      <c r="H23" s="20">
        <v>4.3600000000000003</v>
      </c>
      <c r="I23" s="20">
        <v>17</v>
      </c>
      <c r="J23" s="20">
        <v>48.01</v>
      </c>
      <c r="K23" s="20">
        <v>32</v>
      </c>
      <c r="L23" s="20">
        <v>170.73</v>
      </c>
      <c r="M23" s="20">
        <v>117</v>
      </c>
      <c r="N23" s="20">
        <v>508.84</v>
      </c>
      <c r="O23" s="20">
        <v>0</v>
      </c>
      <c r="P23" s="20">
        <v>0</v>
      </c>
      <c r="Q23" s="20">
        <v>0</v>
      </c>
      <c r="R23" s="20">
        <v>0</v>
      </c>
      <c r="S23" s="20">
        <v>66</v>
      </c>
      <c r="T23" s="20">
        <v>286.23</v>
      </c>
      <c r="U23" s="20">
        <v>288</v>
      </c>
      <c r="V23" s="20">
        <v>1051.1400000000001</v>
      </c>
    </row>
    <row r="24" spans="1:22" ht="30">
      <c r="A24" s="20">
        <v>2</v>
      </c>
      <c r="B24" s="20" t="s">
        <v>35</v>
      </c>
      <c r="C24" s="20">
        <v>2886</v>
      </c>
      <c r="D24" s="20">
        <v>2118.5500000000002</v>
      </c>
      <c r="E24" s="20">
        <v>15907</v>
      </c>
      <c r="F24" s="20">
        <v>7204.34</v>
      </c>
      <c r="G24" s="20">
        <v>232</v>
      </c>
      <c r="H24" s="20">
        <v>206.76</v>
      </c>
      <c r="I24" s="20">
        <v>1473</v>
      </c>
      <c r="J24" s="20">
        <v>772.76</v>
      </c>
      <c r="K24" s="20">
        <v>2006</v>
      </c>
      <c r="L24" s="20">
        <v>1422.11</v>
      </c>
      <c r="M24" s="20">
        <v>11015</v>
      </c>
      <c r="N24" s="20">
        <v>4771.6499999999996</v>
      </c>
      <c r="O24" s="20">
        <v>0</v>
      </c>
      <c r="P24" s="20">
        <v>0</v>
      </c>
      <c r="Q24" s="20">
        <v>0</v>
      </c>
      <c r="R24" s="20">
        <v>0</v>
      </c>
      <c r="S24" s="20">
        <v>5124</v>
      </c>
      <c r="T24" s="20">
        <v>3747.42</v>
      </c>
      <c r="U24" s="20">
        <v>28395</v>
      </c>
      <c r="V24" s="20">
        <v>12748.75</v>
      </c>
    </row>
    <row r="25" spans="1:22">
      <c r="A25" s="20">
        <v>3</v>
      </c>
      <c r="B25" s="20" t="s">
        <v>45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</row>
    <row r="26" spans="1:22">
      <c r="A26" s="20">
        <v>4</v>
      </c>
      <c r="B26" s="20" t="s">
        <v>21</v>
      </c>
      <c r="C26" s="20">
        <v>98</v>
      </c>
      <c r="D26" s="20">
        <v>1113</v>
      </c>
      <c r="E26" s="20">
        <v>98</v>
      </c>
      <c r="F26" s="20">
        <v>910.47</v>
      </c>
      <c r="G26" s="20">
        <v>12</v>
      </c>
      <c r="H26" s="20">
        <v>37.799999999999997</v>
      </c>
      <c r="I26" s="20">
        <v>12</v>
      </c>
      <c r="J26" s="20">
        <v>28.95</v>
      </c>
      <c r="K26" s="20">
        <v>200</v>
      </c>
      <c r="L26" s="20">
        <v>2134.35</v>
      </c>
      <c r="M26" s="20">
        <v>200</v>
      </c>
      <c r="N26" s="20">
        <v>2134.35</v>
      </c>
      <c r="O26" s="20">
        <v>200</v>
      </c>
      <c r="P26" s="20">
        <v>2554.65</v>
      </c>
      <c r="Q26" s="20">
        <v>0</v>
      </c>
      <c r="R26" s="20">
        <v>0</v>
      </c>
      <c r="S26" s="20">
        <v>510</v>
      </c>
      <c r="T26" s="20">
        <v>5839.8</v>
      </c>
      <c r="U26" s="20">
        <v>310</v>
      </c>
      <c r="V26" s="20">
        <v>3073.77</v>
      </c>
    </row>
    <row r="27" spans="1:22">
      <c r="A27" s="20">
        <v>5</v>
      </c>
      <c r="B27" s="20" t="s">
        <v>37</v>
      </c>
      <c r="C27" s="20">
        <v>611</v>
      </c>
      <c r="D27" s="20">
        <v>1252.8699999999999</v>
      </c>
      <c r="E27" s="20">
        <v>3739</v>
      </c>
      <c r="F27" s="20">
        <v>6089.46</v>
      </c>
      <c r="G27" s="20">
        <v>0</v>
      </c>
      <c r="H27" s="20">
        <v>0</v>
      </c>
      <c r="I27" s="20">
        <v>11</v>
      </c>
      <c r="J27" s="20">
        <v>238.05</v>
      </c>
      <c r="K27" s="20">
        <v>12</v>
      </c>
      <c r="L27" s="20">
        <v>43.7</v>
      </c>
      <c r="M27" s="20">
        <v>375</v>
      </c>
      <c r="N27" s="20">
        <v>1178.27</v>
      </c>
      <c r="O27" s="20">
        <v>0</v>
      </c>
      <c r="P27" s="20">
        <v>0</v>
      </c>
      <c r="Q27" s="20">
        <v>0</v>
      </c>
      <c r="R27" s="20">
        <v>0</v>
      </c>
      <c r="S27" s="20">
        <v>623</v>
      </c>
      <c r="T27" s="20">
        <v>1296.57</v>
      </c>
      <c r="U27" s="20">
        <v>4125</v>
      </c>
      <c r="V27" s="20">
        <v>7505.78</v>
      </c>
    </row>
    <row r="28" spans="1:22">
      <c r="A28" s="20">
        <v>6</v>
      </c>
      <c r="B28" s="20" t="s">
        <v>43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</row>
    <row r="29" spans="1:22">
      <c r="A29" s="20">
        <v>7</v>
      </c>
      <c r="B29" s="20" t="s">
        <v>41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0">
        <v>0</v>
      </c>
    </row>
    <row r="30" spans="1:22">
      <c r="A30" s="20">
        <v>8</v>
      </c>
      <c r="B30" s="20" t="s">
        <v>40</v>
      </c>
      <c r="C30" s="20">
        <v>0</v>
      </c>
      <c r="D30" s="20">
        <v>0</v>
      </c>
      <c r="E30" s="20">
        <v>349</v>
      </c>
      <c r="F30" s="20">
        <v>2353</v>
      </c>
      <c r="G30" s="20">
        <v>2</v>
      </c>
      <c r="H30" s="20">
        <v>38</v>
      </c>
      <c r="I30" s="20">
        <v>32</v>
      </c>
      <c r="J30" s="20">
        <v>144</v>
      </c>
      <c r="K30" s="20">
        <v>40</v>
      </c>
      <c r="L30" s="20">
        <v>565</v>
      </c>
      <c r="M30" s="20">
        <v>452</v>
      </c>
      <c r="N30" s="20">
        <v>3287</v>
      </c>
      <c r="O30" s="20">
        <v>0</v>
      </c>
      <c r="P30" s="20">
        <v>0</v>
      </c>
      <c r="Q30" s="20">
        <v>0</v>
      </c>
      <c r="R30" s="20">
        <v>0</v>
      </c>
      <c r="S30" s="20">
        <v>42</v>
      </c>
      <c r="T30" s="20">
        <v>603</v>
      </c>
      <c r="U30" s="20">
        <v>833</v>
      </c>
      <c r="V30" s="20">
        <v>5784</v>
      </c>
    </row>
    <row r="31" spans="1:22">
      <c r="A31" s="20">
        <v>9</v>
      </c>
      <c r="B31" s="20" t="s">
        <v>34</v>
      </c>
      <c r="C31" s="20">
        <v>3</v>
      </c>
      <c r="D31" s="20">
        <v>4.1500000000000004</v>
      </c>
      <c r="E31" s="20">
        <v>9</v>
      </c>
      <c r="F31" s="20">
        <v>5.9</v>
      </c>
      <c r="G31" s="20">
        <v>0</v>
      </c>
      <c r="H31" s="20">
        <v>0</v>
      </c>
      <c r="I31" s="20">
        <v>1</v>
      </c>
      <c r="J31" s="20">
        <v>0.2</v>
      </c>
      <c r="K31" s="20">
        <v>3</v>
      </c>
      <c r="L31" s="20">
        <v>2.04</v>
      </c>
      <c r="M31" s="20">
        <v>11</v>
      </c>
      <c r="N31" s="20">
        <v>7.5</v>
      </c>
      <c r="O31" s="20">
        <v>0</v>
      </c>
      <c r="P31" s="20">
        <v>0</v>
      </c>
      <c r="Q31" s="20">
        <v>0</v>
      </c>
      <c r="R31" s="20">
        <v>0</v>
      </c>
      <c r="S31" s="20">
        <v>6</v>
      </c>
      <c r="T31" s="20">
        <v>6.19</v>
      </c>
      <c r="U31" s="20">
        <v>21</v>
      </c>
      <c r="V31" s="20">
        <v>13.6</v>
      </c>
    </row>
    <row r="32" spans="1:22">
      <c r="A32" s="20">
        <v>10</v>
      </c>
      <c r="B32" s="20" t="s">
        <v>38</v>
      </c>
      <c r="C32" s="20">
        <v>248</v>
      </c>
      <c r="D32" s="20">
        <v>245.84</v>
      </c>
      <c r="E32" s="20">
        <v>450</v>
      </c>
      <c r="F32" s="20">
        <v>1033.24</v>
      </c>
      <c r="G32" s="20">
        <v>8</v>
      </c>
      <c r="H32" s="20">
        <v>8.3000000000000007</v>
      </c>
      <c r="I32" s="20">
        <v>14</v>
      </c>
      <c r="J32" s="20">
        <v>30.42</v>
      </c>
      <c r="K32" s="20">
        <v>66</v>
      </c>
      <c r="L32" s="20">
        <v>265.88</v>
      </c>
      <c r="M32" s="20">
        <v>229</v>
      </c>
      <c r="N32" s="20">
        <v>1075.1199999999999</v>
      </c>
      <c r="O32" s="20">
        <v>0</v>
      </c>
      <c r="P32" s="20">
        <v>0</v>
      </c>
      <c r="Q32" s="20">
        <v>0</v>
      </c>
      <c r="R32" s="20">
        <v>0</v>
      </c>
      <c r="S32" s="20">
        <v>322</v>
      </c>
      <c r="T32" s="20">
        <v>520.02</v>
      </c>
      <c r="U32" s="20">
        <v>693</v>
      </c>
      <c r="V32" s="20">
        <v>2138.7800000000002</v>
      </c>
    </row>
    <row r="33" spans="1:22">
      <c r="A33" s="20">
        <v>11</v>
      </c>
      <c r="B33" s="20" t="s">
        <v>44</v>
      </c>
      <c r="C33" s="20">
        <v>1869</v>
      </c>
      <c r="D33" s="20">
        <v>632.34</v>
      </c>
      <c r="E33" s="20">
        <v>88</v>
      </c>
      <c r="F33" s="20">
        <v>1937.71</v>
      </c>
      <c r="G33" s="20">
        <v>74</v>
      </c>
      <c r="H33" s="20">
        <v>27.53</v>
      </c>
      <c r="I33" s="20">
        <v>437</v>
      </c>
      <c r="J33" s="20">
        <v>96.21</v>
      </c>
      <c r="K33" s="20">
        <v>1143</v>
      </c>
      <c r="L33" s="20">
        <v>411.68</v>
      </c>
      <c r="M33" s="20">
        <v>4856</v>
      </c>
      <c r="N33" s="20">
        <v>1143.51</v>
      </c>
      <c r="O33" s="20">
        <v>0</v>
      </c>
      <c r="P33" s="20">
        <v>0</v>
      </c>
      <c r="Q33" s="20">
        <v>0</v>
      </c>
      <c r="R33" s="20">
        <v>0</v>
      </c>
      <c r="S33" s="20">
        <v>3086</v>
      </c>
      <c r="T33" s="20">
        <v>1071.55</v>
      </c>
      <c r="U33" s="20">
        <v>5381</v>
      </c>
      <c r="V33" s="20">
        <v>3177.43</v>
      </c>
    </row>
    <row r="34" spans="1:22">
      <c r="A34" s="20">
        <v>12</v>
      </c>
      <c r="B34" s="20" t="s">
        <v>39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0">
        <v>0</v>
      </c>
    </row>
    <row r="35" spans="1:22">
      <c r="A35" s="20">
        <v>13</v>
      </c>
      <c r="B35" s="20" t="s">
        <v>42</v>
      </c>
      <c r="C35" s="20">
        <v>1111</v>
      </c>
      <c r="D35" s="20">
        <v>435.13</v>
      </c>
      <c r="E35" s="20">
        <v>8726</v>
      </c>
      <c r="F35" s="20">
        <v>2069.36</v>
      </c>
      <c r="G35" s="20">
        <v>15</v>
      </c>
      <c r="H35" s="20">
        <v>7.55</v>
      </c>
      <c r="I35" s="20">
        <v>335</v>
      </c>
      <c r="J35" s="20">
        <v>75.64</v>
      </c>
      <c r="K35" s="20">
        <v>185</v>
      </c>
      <c r="L35" s="20">
        <v>92.75</v>
      </c>
      <c r="M35" s="20">
        <v>4454</v>
      </c>
      <c r="N35" s="20">
        <v>965.11</v>
      </c>
      <c r="O35" s="20">
        <v>0</v>
      </c>
      <c r="P35" s="20">
        <v>0</v>
      </c>
      <c r="Q35" s="20">
        <v>0</v>
      </c>
      <c r="R35" s="20">
        <v>0</v>
      </c>
      <c r="S35" s="20">
        <v>1311</v>
      </c>
      <c r="T35" s="20">
        <v>535.42999999999995</v>
      </c>
      <c r="U35" s="20">
        <v>13515</v>
      </c>
      <c r="V35" s="20">
        <v>3110.11</v>
      </c>
    </row>
    <row r="36" spans="1:22">
      <c r="A36" s="22" t="s">
        <v>105</v>
      </c>
      <c r="B36" s="22" t="s">
        <v>58</v>
      </c>
      <c r="C36" s="22">
        <v>6858</v>
      </c>
      <c r="D36" s="22">
        <v>5913.02</v>
      </c>
      <c r="E36" s="22">
        <v>29520</v>
      </c>
      <c r="F36" s="22">
        <v>22097.77</v>
      </c>
      <c r="G36" s="22">
        <v>345</v>
      </c>
      <c r="H36" s="22">
        <v>330.3</v>
      </c>
      <c r="I36" s="22">
        <v>2332</v>
      </c>
      <c r="J36" s="22">
        <v>1434.24</v>
      </c>
      <c r="K36" s="22">
        <v>3687</v>
      </c>
      <c r="L36" s="22">
        <v>5108.24</v>
      </c>
      <c r="M36" s="22">
        <v>21709</v>
      </c>
      <c r="N36" s="22">
        <v>15071.35</v>
      </c>
      <c r="O36" s="22">
        <v>200</v>
      </c>
      <c r="P36" s="22">
        <v>2554.65</v>
      </c>
      <c r="Q36" s="22">
        <v>0</v>
      </c>
      <c r="R36" s="22">
        <v>0</v>
      </c>
      <c r="S36" s="22">
        <v>11090</v>
      </c>
      <c r="T36" s="22">
        <v>13906.21</v>
      </c>
      <c r="U36" s="22">
        <v>53561</v>
      </c>
      <c r="V36" s="22">
        <v>38603.360000000001</v>
      </c>
    </row>
    <row r="37" spans="1:22">
      <c r="A37" s="20">
        <v>1</v>
      </c>
      <c r="B37" s="20" t="s">
        <v>47</v>
      </c>
      <c r="C37" s="20">
        <v>655</v>
      </c>
      <c r="D37" s="20">
        <v>571.19000000000005</v>
      </c>
      <c r="E37" s="20">
        <v>4706</v>
      </c>
      <c r="F37" s="20">
        <v>2565.42</v>
      </c>
      <c r="G37" s="20">
        <v>0</v>
      </c>
      <c r="H37" s="20">
        <v>0</v>
      </c>
      <c r="I37" s="20">
        <v>0</v>
      </c>
      <c r="J37" s="20">
        <v>0</v>
      </c>
      <c r="K37" s="20">
        <v>2997</v>
      </c>
      <c r="L37" s="20">
        <v>8001.11</v>
      </c>
      <c r="M37" s="20">
        <v>39905</v>
      </c>
      <c r="N37" s="20">
        <v>66370.490000000005</v>
      </c>
      <c r="O37" s="20">
        <v>0</v>
      </c>
      <c r="P37" s="20">
        <v>0</v>
      </c>
      <c r="Q37" s="20">
        <v>0</v>
      </c>
      <c r="R37" s="20">
        <v>0</v>
      </c>
      <c r="S37" s="20">
        <v>3652</v>
      </c>
      <c r="T37" s="20">
        <v>8572.2999999999993</v>
      </c>
      <c r="U37" s="20">
        <v>44611</v>
      </c>
      <c r="V37" s="20">
        <v>68935.91</v>
      </c>
    </row>
    <row r="38" spans="1:22">
      <c r="A38" s="22" t="s">
        <v>106</v>
      </c>
      <c r="B38" s="22" t="s">
        <v>58</v>
      </c>
      <c r="C38" s="22">
        <v>655</v>
      </c>
      <c r="D38" s="22">
        <v>571.19000000000005</v>
      </c>
      <c r="E38" s="22">
        <v>4706</v>
      </c>
      <c r="F38" s="22">
        <v>2565.42</v>
      </c>
      <c r="G38" s="22">
        <v>0</v>
      </c>
      <c r="H38" s="22">
        <v>0</v>
      </c>
      <c r="I38" s="22">
        <v>0</v>
      </c>
      <c r="J38" s="22">
        <v>0</v>
      </c>
      <c r="K38" s="22">
        <v>2997</v>
      </c>
      <c r="L38" s="22">
        <v>8001.11</v>
      </c>
      <c r="M38" s="22">
        <v>39905</v>
      </c>
      <c r="N38" s="22">
        <v>66370.490000000005</v>
      </c>
      <c r="O38" s="22">
        <v>0</v>
      </c>
      <c r="P38" s="22">
        <v>0</v>
      </c>
      <c r="Q38" s="22">
        <v>0</v>
      </c>
      <c r="R38" s="22">
        <v>0</v>
      </c>
      <c r="S38" s="22">
        <v>3652</v>
      </c>
      <c r="T38" s="22">
        <v>8572.2999999999993</v>
      </c>
      <c r="U38" s="22">
        <v>44611</v>
      </c>
      <c r="V38" s="22">
        <v>68935.91</v>
      </c>
    </row>
    <row r="39" spans="1:22">
      <c r="A39" s="20">
        <v>1</v>
      </c>
      <c r="B39" s="20" t="s">
        <v>51</v>
      </c>
      <c r="C39" s="20">
        <v>363</v>
      </c>
      <c r="D39" s="20">
        <v>541.03</v>
      </c>
      <c r="E39" s="20">
        <v>2459</v>
      </c>
      <c r="F39" s="20">
        <v>3538.58</v>
      </c>
      <c r="G39" s="20">
        <v>64</v>
      </c>
      <c r="H39" s="20">
        <v>78.12</v>
      </c>
      <c r="I39" s="20">
        <v>395</v>
      </c>
      <c r="J39" s="20">
        <v>466.61</v>
      </c>
      <c r="K39" s="20">
        <v>503</v>
      </c>
      <c r="L39" s="20">
        <v>996.06</v>
      </c>
      <c r="M39" s="20">
        <v>3567</v>
      </c>
      <c r="N39" s="20">
        <v>5968.32</v>
      </c>
      <c r="O39" s="20">
        <v>0</v>
      </c>
      <c r="P39" s="20">
        <v>0</v>
      </c>
      <c r="Q39" s="20">
        <v>0</v>
      </c>
      <c r="R39" s="20">
        <v>0</v>
      </c>
      <c r="S39" s="20">
        <v>930</v>
      </c>
      <c r="T39" s="20">
        <v>1615.21</v>
      </c>
      <c r="U39" s="20">
        <v>6421</v>
      </c>
      <c r="V39" s="20">
        <v>9973.51</v>
      </c>
    </row>
    <row r="40" spans="1:22">
      <c r="A40" s="20">
        <v>2</v>
      </c>
      <c r="B40" s="20" t="s">
        <v>50</v>
      </c>
      <c r="C40" s="20">
        <v>2</v>
      </c>
      <c r="D40" s="20">
        <v>1.02</v>
      </c>
      <c r="E40" s="20">
        <v>1340</v>
      </c>
      <c r="F40" s="20">
        <v>807.4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4</v>
      </c>
      <c r="P40" s="20">
        <v>5.03</v>
      </c>
      <c r="Q40" s="20">
        <v>166</v>
      </c>
      <c r="R40" s="20">
        <v>73.72</v>
      </c>
      <c r="S40" s="20">
        <v>6</v>
      </c>
      <c r="T40" s="20">
        <v>6.05</v>
      </c>
      <c r="U40" s="20">
        <v>1506</v>
      </c>
      <c r="V40" s="20">
        <v>881.12</v>
      </c>
    </row>
    <row r="41" spans="1:22">
      <c r="A41" s="20">
        <v>3</v>
      </c>
      <c r="B41" s="20" t="s">
        <v>49</v>
      </c>
      <c r="C41" s="20">
        <v>66</v>
      </c>
      <c r="D41" s="20">
        <v>203.9</v>
      </c>
      <c r="E41" s="20">
        <v>890</v>
      </c>
      <c r="F41" s="20">
        <v>2433.33</v>
      </c>
      <c r="G41" s="20">
        <v>0</v>
      </c>
      <c r="H41" s="20">
        <v>0</v>
      </c>
      <c r="I41" s="20">
        <v>0</v>
      </c>
      <c r="J41" s="20">
        <v>0</v>
      </c>
      <c r="K41" s="20">
        <v>60</v>
      </c>
      <c r="L41" s="20">
        <v>309.2</v>
      </c>
      <c r="M41" s="20">
        <v>853</v>
      </c>
      <c r="N41" s="20">
        <v>3648.72</v>
      </c>
      <c r="O41" s="20">
        <v>0</v>
      </c>
      <c r="P41" s="20">
        <v>0</v>
      </c>
      <c r="Q41" s="20">
        <v>0</v>
      </c>
      <c r="R41" s="20">
        <v>0</v>
      </c>
      <c r="S41" s="20">
        <v>126</v>
      </c>
      <c r="T41" s="20">
        <v>513.1</v>
      </c>
      <c r="U41" s="20">
        <v>1743</v>
      </c>
      <c r="V41" s="20">
        <v>6082.05</v>
      </c>
    </row>
    <row r="42" spans="1:22">
      <c r="A42" s="20">
        <v>4</v>
      </c>
      <c r="B42" s="20" t="s">
        <v>52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0">
        <v>0</v>
      </c>
      <c r="T42" s="20">
        <v>0</v>
      </c>
      <c r="U42" s="20">
        <v>0</v>
      </c>
      <c r="V42" s="20">
        <v>0</v>
      </c>
    </row>
    <row r="43" spans="1:22">
      <c r="A43" s="22" t="s">
        <v>110</v>
      </c>
      <c r="B43" s="22" t="s">
        <v>58</v>
      </c>
      <c r="C43" s="22">
        <v>10357</v>
      </c>
      <c r="D43" s="22">
        <v>15990.47</v>
      </c>
      <c r="E43" s="22">
        <v>94837</v>
      </c>
      <c r="F43" s="22">
        <v>152140.42000000001</v>
      </c>
      <c r="G43" s="22">
        <v>573</v>
      </c>
      <c r="H43" s="22">
        <v>940.57</v>
      </c>
      <c r="I43" s="22">
        <v>6489</v>
      </c>
      <c r="J43" s="22">
        <v>13388.54</v>
      </c>
      <c r="K43" s="22">
        <v>8934</v>
      </c>
      <c r="L43" s="22">
        <v>20766.38</v>
      </c>
      <c r="M43" s="22">
        <v>159620</v>
      </c>
      <c r="N43" s="22">
        <v>377567.66</v>
      </c>
      <c r="O43" s="22">
        <v>204</v>
      </c>
      <c r="P43" s="22">
        <v>2559.6799999999998</v>
      </c>
      <c r="Q43" s="22">
        <v>191</v>
      </c>
      <c r="R43" s="22">
        <v>125.5</v>
      </c>
      <c r="S43" s="22">
        <v>20068</v>
      </c>
      <c r="T43" s="22">
        <v>40257.1</v>
      </c>
      <c r="U43" s="22">
        <v>261137</v>
      </c>
      <c r="V43" s="22">
        <v>543222.12</v>
      </c>
    </row>
  </sheetData>
  <mergeCells count="2">
    <mergeCell ref="A1:V1"/>
    <mergeCell ref="A2:V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"/>
  <sheetViews>
    <sheetView workbookViewId="0">
      <selection activeCell="L25" sqref="L25"/>
    </sheetView>
  </sheetViews>
  <sheetFormatPr defaultRowHeight="15"/>
  <sheetData>
    <row r="1" spans="1:30">
      <c r="A1" s="209" t="s">
        <v>327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</row>
    <row r="2" spans="1:30">
      <c r="A2" s="213" t="s">
        <v>154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</row>
    <row r="3" spans="1:30" ht="90">
      <c r="A3" s="14" t="s">
        <v>94</v>
      </c>
      <c r="B3" s="14" t="s">
        <v>2</v>
      </c>
      <c r="C3" s="14" t="s">
        <v>328</v>
      </c>
      <c r="D3" s="14" t="s">
        <v>329</v>
      </c>
      <c r="E3" s="14" t="s">
        <v>330</v>
      </c>
      <c r="F3" s="14" t="s">
        <v>331</v>
      </c>
      <c r="G3" s="14" t="s">
        <v>332</v>
      </c>
      <c r="H3" s="14" t="s">
        <v>333</v>
      </c>
      <c r="I3" s="14" t="s">
        <v>334</v>
      </c>
      <c r="J3" s="14" t="s">
        <v>335</v>
      </c>
      <c r="K3" s="14" t="s">
        <v>336</v>
      </c>
      <c r="L3" s="14" t="s">
        <v>337</v>
      </c>
      <c r="M3" s="14" t="s">
        <v>338</v>
      </c>
      <c r="N3" s="14" t="s">
        <v>339</v>
      </c>
      <c r="O3" s="14" t="s">
        <v>340</v>
      </c>
      <c r="P3" s="14" t="s">
        <v>341</v>
      </c>
      <c r="Q3" s="14" t="s">
        <v>342</v>
      </c>
      <c r="R3" s="14" t="s">
        <v>343</v>
      </c>
      <c r="S3" s="14" t="s">
        <v>344</v>
      </c>
      <c r="T3" s="14" t="s">
        <v>345</v>
      </c>
      <c r="U3" s="14" t="s">
        <v>346</v>
      </c>
      <c r="V3" s="14" t="s">
        <v>347</v>
      </c>
      <c r="W3" s="14" t="s">
        <v>348</v>
      </c>
      <c r="X3" s="14" t="s">
        <v>349</v>
      </c>
      <c r="Y3" s="14" t="s">
        <v>350</v>
      </c>
      <c r="Z3" s="14" t="s">
        <v>351</v>
      </c>
      <c r="AA3" s="14" t="s">
        <v>352</v>
      </c>
      <c r="AB3" s="14" t="s">
        <v>353</v>
      </c>
      <c r="AC3" s="14" t="s">
        <v>354</v>
      </c>
      <c r="AD3" s="14" t="s">
        <v>355</v>
      </c>
    </row>
    <row r="4" spans="1:30">
      <c r="A4" s="18">
        <v>1</v>
      </c>
      <c r="B4" s="18" t="s">
        <v>12</v>
      </c>
      <c r="C4" s="18">
        <v>0</v>
      </c>
      <c r="D4" s="18">
        <v>0</v>
      </c>
      <c r="E4" s="18">
        <v>15</v>
      </c>
      <c r="F4" s="18">
        <v>12.25</v>
      </c>
      <c r="G4" s="18">
        <v>55</v>
      </c>
      <c r="H4" s="18">
        <v>78.2</v>
      </c>
      <c r="I4" s="18">
        <v>420</v>
      </c>
      <c r="J4" s="18">
        <v>931.2</v>
      </c>
      <c r="K4" s="18">
        <v>0</v>
      </c>
      <c r="L4" s="18">
        <v>0</v>
      </c>
      <c r="M4" s="18">
        <v>3</v>
      </c>
      <c r="N4" s="18">
        <v>3.5</v>
      </c>
      <c r="O4" s="18">
        <v>0</v>
      </c>
      <c r="P4" s="18">
        <v>0</v>
      </c>
      <c r="Q4" s="18">
        <v>0</v>
      </c>
      <c r="R4" s="18">
        <v>0</v>
      </c>
      <c r="S4" s="18">
        <v>0</v>
      </c>
      <c r="T4" s="18">
        <v>0</v>
      </c>
      <c r="U4" s="18">
        <v>0</v>
      </c>
      <c r="V4" s="18">
        <v>0</v>
      </c>
      <c r="W4" s="18">
        <v>0</v>
      </c>
      <c r="X4" s="18">
        <v>0</v>
      </c>
      <c r="Y4" s="18">
        <v>0</v>
      </c>
      <c r="Z4" s="18">
        <v>0</v>
      </c>
      <c r="AA4" s="18">
        <v>55</v>
      </c>
      <c r="AB4" s="18">
        <v>78.2</v>
      </c>
      <c r="AC4" s="18">
        <v>438</v>
      </c>
      <c r="AD4" s="18">
        <v>946.95</v>
      </c>
    </row>
    <row r="5" spans="1:30">
      <c r="A5" s="20">
        <v>2</v>
      </c>
      <c r="B5" s="20" t="s">
        <v>13</v>
      </c>
      <c r="C5" s="20">
        <v>0</v>
      </c>
      <c r="D5" s="20">
        <v>0</v>
      </c>
      <c r="E5" s="20">
        <v>0</v>
      </c>
      <c r="F5" s="20">
        <v>0</v>
      </c>
      <c r="G5" s="20">
        <v>0</v>
      </c>
      <c r="H5" s="20">
        <v>0</v>
      </c>
      <c r="I5" s="20">
        <v>25</v>
      </c>
      <c r="J5" s="20">
        <v>36.5</v>
      </c>
      <c r="K5" s="20">
        <v>0</v>
      </c>
      <c r="L5" s="20">
        <v>0</v>
      </c>
      <c r="M5" s="20">
        <v>0</v>
      </c>
      <c r="N5" s="20">
        <v>0</v>
      </c>
      <c r="O5" s="20">
        <v>0</v>
      </c>
      <c r="P5" s="20">
        <v>0</v>
      </c>
      <c r="Q5" s="20">
        <v>2</v>
      </c>
      <c r="R5" s="20">
        <v>0.95</v>
      </c>
      <c r="S5" s="20">
        <v>0</v>
      </c>
      <c r="T5" s="20">
        <v>0</v>
      </c>
      <c r="U5" s="20">
        <v>0</v>
      </c>
      <c r="V5" s="20">
        <v>0</v>
      </c>
      <c r="W5" s="20">
        <v>0</v>
      </c>
      <c r="X5" s="20">
        <v>0</v>
      </c>
      <c r="Y5" s="20">
        <v>0</v>
      </c>
      <c r="Z5" s="20">
        <v>0</v>
      </c>
      <c r="AA5" s="20">
        <v>0</v>
      </c>
      <c r="AB5" s="20">
        <v>0</v>
      </c>
      <c r="AC5" s="20">
        <v>27</v>
      </c>
      <c r="AD5" s="20">
        <v>37.450000000000003</v>
      </c>
    </row>
    <row r="6" spans="1:30">
      <c r="A6" s="20">
        <v>3</v>
      </c>
      <c r="B6" s="20" t="s">
        <v>14</v>
      </c>
      <c r="C6" s="20">
        <v>3</v>
      </c>
      <c r="D6" s="20">
        <v>3.41</v>
      </c>
      <c r="E6" s="20">
        <v>3</v>
      </c>
      <c r="F6" s="20">
        <v>3.41</v>
      </c>
      <c r="G6" s="20">
        <v>35</v>
      </c>
      <c r="H6" s="20">
        <v>164.66</v>
      </c>
      <c r="I6" s="20">
        <v>35</v>
      </c>
      <c r="J6" s="20">
        <v>157.71</v>
      </c>
      <c r="K6" s="20">
        <v>1</v>
      </c>
      <c r="L6" s="20">
        <v>80</v>
      </c>
      <c r="M6" s="20">
        <v>80</v>
      </c>
      <c r="N6" s="20">
        <v>1</v>
      </c>
      <c r="O6" s="20">
        <v>2</v>
      </c>
      <c r="P6" s="20">
        <v>2.2000000000000002</v>
      </c>
      <c r="Q6" s="20">
        <v>2</v>
      </c>
      <c r="R6" s="20">
        <v>2.2000000000000002</v>
      </c>
      <c r="S6" s="20">
        <v>0</v>
      </c>
      <c r="T6" s="20">
        <v>0</v>
      </c>
      <c r="U6" s="20">
        <v>0</v>
      </c>
      <c r="V6" s="20">
        <v>0</v>
      </c>
      <c r="W6" s="20">
        <v>0</v>
      </c>
      <c r="X6" s="20">
        <v>0</v>
      </c>
      <c r="Y6" s="20">
        <v>0</v>
      </c>
      <c r="Z6" s="20">
        <v>0</v>
      </c>
      <c r="AA6" s="20">
        <v>41</v>
      </c>
      <c r="AB6" s="20">
        <v>250.27</v>
      </c>
      <c r="AC6" s="20">
        <v>120</v>
      </c>
      <c r="AD6" s="20">
        <v>164.32</v>
      </c>
    </row>
    <row r="7" spans="1:30">
      <c r="A7" s="20">
        <v>4</v>
      </c>
      <c r="B7" s="20" t="s">
        <v>15</v>
      </c>
      <c r="C7" s="20">
        <v>91</v>
      </c>
      <c r="D7" s="20">
        <v>1342.61</v>
      </c>
      <c r="E7" s="20">
        <v>91</v>
      </c>
      <c r="F7" s="20">
        <v>1342.61</v>
      </c>
      <c r="G7" s="20">
        <v>575</v>
      </c>
      <c r="H7" s="20">
        <v>1091.25</v>
      </c>
      <c r="I7" s="20">
        <v>575</v>
      </c>
      <c r="J7" s="20">
        <v>1091.25</v>
      </c>
      <c r="K7" s="20">
        <v>11</v>
      </c>
      <c r="L7" s="20">
        <v>6.42</v>
      </c>
      <c r="M7" s="20">
        <v>11</v>
      </c>
      <c r="N7" s="20">
        <v>6.42</v>
      </c>
      <c r="O7" s="20">
        <v>2</v>
      </c>
      <c r="P7" s="20">
        <v>9.57</v>
      </c>
      <c r="Q7" s="20">
        <v>2</v>
      </c>
      <c r="R7" s="20">
        <v>9.57</v>
      </c>
      <c r="S7" s="20">
        <v>0</v>
      </c>
      <c r="T7" s="20">
        <v>0</v>
      </c>
      <c r="U7" s="20">
        <v>0</v>
      </c>
      <c r="V7" s="20">
        <v>0</v>
      </c>
      <c r="W7" s="20">
        <v>0</v>
      </c>
      <c r="X7" s="20">
        <v>0</v>
      </c>
      <c r="Y7" s="20">
        <v>0</v>
      </c>
      <c r="Z7" s="20">
        <v>0</v>
      </c>
      <c r="AA7" s="20">
        <v>679</v>
      </c>
      <c r="AB7" s="20">
        <v>2449.85</v>
      </c>
      <c r="AC7" s="20">
        <v>679</v>
      </c>
      <c r="AD7" s="20">
        <v>2449.85</v>
      </c>
    </row>
    <row r="8" spans="1:30">
      <c r="A8" s="20">
        <v>5</v>
      </c>
      <c r="B8" s="20" t="s">
        <v>16</v>
      </c>
      <c r="C8" s="20">
        <v>0</v>
      </c>
      <c r="D8" s="20">
        <v>0</v>
      </c>
      <c r="E8" s="20">
        <v>6</v>
      </c>
      <c r="F8" s="20">
        <v>14.4</v>
      </c>
      <c r="G8" s="20">
        <v>1</v>
      </c>
      <c r="H8" s="20">
        <v>0.35</v>
      </c>
      <c r="I8" s="20">
        <v>31</v>
      </c>
      <c r="J8" s="20">
        <v>53.87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0</v>
      </c>
      <c r="Z8" s="20">
        <v>0</v>
      </c>
      <c r="AA8" s="20">
        <v>1</v>
      </c>
      <c r="AB8" s="20">
        <v>0.35</v>
      </c>
      <c r="AC8" s="20">
        <v>37</v>
      </c>
      <c r="AD8" s="20">
        <v>68.27</v>
      </c>
    </row>
    <row r="9" spans="1:30">
      <c r="A9" s="20">
        <v>6</v>
      </c>
      <c r="B9" s="20" t="s">
        <v>17</v>
      </c>
      <c r="C9" s="20">
        <v>3</v>
      </c>
      <c r="D9" s="20">
        <v>2.8</v>
      </c>
      <c r="E9" s="20">
        <v>390</v>
      </c>
      <c r="F9" s="20">
        <v>1682.45</v>
      </c>
      <c r="G9" s="20">
        <v>144</v>
      </c>
      <c r="H9" s="20">
        <v>307.89</v>
      </c>
      <c r="I9" s="20">
        <v>1135</v>
      </c>
      <c r="J9" s="20">
        <v>2828.62</v>
      </c>
      <c r="K9" s="20">
        <v>15</v>
      </c>
      <c r="L9" s="20">
        <v>6.4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162</v>
      </c>
      <c r="AB9" s="20">
        <v>317.08999999999997</v>
      </c>
      <c r="AC9" s="20">
        <v>1525</v>
      </c>
      <c r="AD9" s="20">
        <v>4511.07</v>
      </c>
    </row>
    <row r="10" spans="1:30">
      <c r="A10" s="20">
        <v>7</v>
      </c>
      <c r="B10" s="20" t="s">
        <v>18</v>
      </c>
      <c r="C10" s="20">
        <v>0</v>
      </c>
      <c r="D10" s="20">
        <v>0</v>
      </c>
      <c r="E10" s="20">
        <v>0</v>
      </c>
      <c r="F10" s="20">
        <v>0</v>
      </c>
      <c r="G10" s="20">
        <v>200</v>
      </c>
      <c r="H10" s="20">
        <v>300</v>
      </c>
      <c r="I10" s="20">
        <v>150</v>
      </c>
      <c r="J10" s="20">
        <v>220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200</v>
      </c>
      <c r="AB10" s="20">
        <v>300</v>
      </c>
      <c r="AC10" s="20">
        <v>150</v>
      </c>
      <c r="AD10" s="20">
        <v>220</v>
      </c>
    </row>
    <row r="11" spans="1:30">
      <c r="A11" s="20">
        <v>8</v>
      </c>
      <c r="B11" s="20" t="s">
        <v>19</v>
      </c>
      <c r="C11" s="20">
        <v>15</v>
      </c>
      <c r="D11" s="20">
        <v>23.26</v>
      </c>
      <c r="E11" s="20">
        <v>168</v>
      </c>
      <c r="F11" s="20">
        <v>259.41000000000003</v>
      </c>
      <c r="G11" s="20">
        <v>74</v>
      </c>
      <c r="H11" s="20">
        <v>278.18</v>
      </c>
      <c r="I11" s="20">
        <v>2018</v>
      </c>
      <c r="J11" s="20">
        <v>3464.07</v>
      </c>
      <c r="K11" s="20">
        <v>5</v>
      </c>
      <c r="L11" s="20">
        <v>2.0499999999999998</v>
      </c>
      <c r="M11" s="20">
        <v>80</v>
      </c>
      <c r="N11" s="20">
        <v>44.27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94</v>
      </c>
      <c r="AB11" s="20">
        <v>303.49</v>
      </c>
      <c r="AC11" s="20">
        <v>2266</v>
      </c>
      <c r="AD11" s="20">
        <v>3767.75</v>
      </c>
    </row>
    <row r="12" spans="1:30">
      <c r="A12" s="20">
        <v>9</v>
      </c>
      <c r="B12" s="20" t="s">
        <v>22</v>
      </c>
      <c r="C12" s="20">
        <v>0</v>
      </c>
      <c r="D12" s="20">
        <v>0</v>
      </c>
      <c r="E12" s="20">
        <v>5</v>
      </c>
      <c r="F12" s="20">
        <v>8.4499999999999993</v>
      </c>
      <c r="G12" s="20">
        <v>13</v>
      </c>
      <c r="H12" s="20">
        <v>58.28</v>
      </c>
      <c r="I12" s="20">
        <v>195</v>
      </c>
      <c r="J12" s="20">
        <v>736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9</v>
      </c>
      <c r="Z12" s="20">
        <v>88.84</v>
      </c>
      <c r="AA12" s="20">
        <v>13</v>
      </c>
      <c r="AB12" s="20">
        <v>58.28</v>
      </c>
      <c r="AC12" s="20">
        <v>209</v>
      </c>
      <c r="AD12" s="20">
        <v>833.29</v>
      </c>
    </row>
    <row r="13" spans="1:30">
      <c r="A13" s="20">
        <v>10</v>
      </c>
      <c r="B13" s="20" t="s">
        <v>23</v>
      </c>
      <c r="C13" s="20">
        <v>6</v>
      </c>
      <c r="D13" s="20">
        <v>20.36</v>
      </c>
      <c r="E13" s="20">
        <v>6</v>
      </c>
      <c r="F13" s="20">
        <v>20.36</v>
      </c>
      <c r="G13" s="20">
        <v>117</v>
      </c>
      <c r="H13" s="20">
        <v>594.47</v>
      </c>
      <c r="I13" s="20">
        <v>117</v>
      </c>
      <c r="J13" s="20">
        <v>594.47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123</v>
      </c>
      <c r="AB13" s="20">
        <v>614.83000000000004</v>
      </c>
      <c r="AC13" s="20">
        <v>123</v>
      </c>
      <c r="AD13" s="20">
        <v>614.83000000000004</v>
      </c>
    </row>
    <row r="14" spans="1:30">
      <c r="A14" s="20">
        <v>11</v>
      </c>
      <c r="B14" s="20" t="s">
        <v>24</v>
      </c>
      <c r="C14" s="20">
        <v>0</v>
      </c>
      <c r="D14" s="20">
        <v>0</v>
      </c>
      <c r="E14" s="20">
        <v>7</v>
      </c>
      <c r="F14" s="20">
        <v>62.67</v>
      </c>
      <c r="G14" s="20">
        <v>1</v>
      </c>
      <c r="H14" s="20">
        <v>10</v>
      </c>
      <c r="I14" s="20">
        <v>28</v>
      </c>
      <c r="J14" s="20">
        <v>68.47</v>
      </c>
      <c r="K14" s="20">
        <v>0</v>
      </c>
      <c r="L14" s="20">
        <v>0</v>
      </c>
      <c r="M14" s="20">
        <v>1</v>
      </c>
      <c r="N14" s="20">
        <v>0.27</v>
      </c>
      <c r="O14" s="20">
        <v>0</v>
      </c>
      <c r="P14" s="20">
        <v>0</v>
      </c>
      <c r="Q14" s="20">
        <v>1</v>
      </c>
      <c r="R14" s="20">
        <v>0.22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1</v>
      </c>
      <c r="AB14" s="20">
        <v>10</v>
      </c>
      <c r="AC14" s="20">
        <v>37</v>
      </c>
      <c r="AD14" s="20">
        <v>131.63</v>
      </c>
    </row>
    <row r="15" spans="1:30">
      <c r="A15" s="20">
        <v>12</v>
      </c>
      <c r="B15" s="20" t="s">
        <v>25</v>
      </c>
      <c r="C15" s="20">
        <v>1</v>
      </c>
      <c r="D15" s="20">
        <v>11.8</v>
      </c>
      <c r="E15" s="20">
        <v>18</v>
      </c>
      <c r="F15" s="20">
        <v>45.97</v>
      </c>
      <c r="G15" s="20">
        <v>145</v>
      </c>
      <c r="H15" s="20">
        <v>287.86</v>
      </c>
      <c r="I15" s="20">
        <v>1209</v>
      </c>
      <c r="J15" s="20">
        <v>2233.7800000000002</v>
      </c>
      <c r="K15" s="20">
        <v>0</v>
      </c>
      <c r="L15" s="20">
        <v>0</v>
      </c>
      <c r="M15" s="20">
        <v>1</v>
      </c>
      <c r="N15" s="20">
        <v>0.33</v>
      </c>
      <c r="O15" s="20">
        <v>0</v>
      </c>
      <c r="P15" s="20">
        <v>0</v>
      </c>
      <c r="Q15" s="20">
        <v>2</v>
      </c>
      <c r="R15" s="20">
        <v>3.97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146</v>
      </c>
      <c r="AB15" s="20">
        <v>299.66000000000003</v>
      </c>
      <c r="AC15" s="20">
        <v>1230</v>
      </c>
      <c r="AD15" s="20">
        <v>2284.0500000000002</v>
      </c>
    </row>
    <row r="16" spans="1:30">
      <c r="A16" s="20">
        <v>13</v>
      </c>
      <c r="B16" s="20" t="s">
        <v>26</v>
      </c>
      <c r="C16" s="20">
        <v>2</v>
      </c>
      <c r="D16" s="20">
        <v>3.98</v>
      </c>
      <c r="E16" s="20">
        <v>4</v>
      </c>
      <c r="F16" s="20">
        <v>9.01</v>
      </c>
      <c r="G16" s="20">
        <v>7</v>
      </c>
      <c r="H16" s="20">
        <v>14.83</v>
      </c>
      <c r="I16" s="20">
        <v>46</v>
      </c>
      <c r="J16" s="20">
        <v>92.28</v>
      </c>
      <c r="K16" s="20">
        <v>0</v>
      </c>
      <c r="L16" s="20">
        <v>0</v>
      </c>
      <c r="M16" s="20">
        <v>3</v>
      </c>
      <c r="N16" s="20">
        <v>1.34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9</v>
      </c>
      <c r="AB16" s="20">
        <v>18.809999999999999</v>
      </c>
      <c r="AC16" s="20">
        <v>53</v>
      </c>
      <c r="AD16" s="20">
        <v>102.63</v>
      </c>
    </row>
    <row r="17" spans="1:30">
      <c r="A17" s="20">
        <v>14</v>
      </c>
      <c r="B17" s="20" t="s">
        <v>27</v>
      </c>
      <c r="C17" s="20">
        <v>242</v>
      </c>
      <c r="D17" s="20">
        <v>969.6</v>
      </c>
      <c r="E17" s="20">
        <v>4194</v>
      </c>
      <c r="F17" s="20">
        <v>10377.94</v>
      </c>
      <c r="G17" s="20">
        <v>3916</v>
      </c>
      <c r="H17" s="20">
        <v>16990.400000000001</v>
      </c>
      <c r="I17" s="20">
        <v>95631</v>
      </c>
      <c r="J17" s="20">
        <v>243336.93</v>
      </c>
      <c r="K17" s="20">
        <v>8</v>
      </c>
      <c r="L17" s="20">
        <v>30.23</v>
      </c>
      <c r="M17" s="20">
        <v>184</v>
      </c>
      <c r="N17" s="20">
        <v>3880.15</v>
      </c>
      <c r="O17" s="20">
        <v>3</v>
      </c>
      <c r="P17" s="20">
        <v>17.260000000000002</v>
      </c>
      <c r="Q17" s="20">
        <v>86</v>
      </c>
      <c r="R17" s="20">
        <v>300.77</v>
      </c>
      <c r="S17" s="20">
        <v>0</v>
      </c>
      <c r="T17" s="20">
        <v>0</v>
      </c>
      <c r="U17" s="20">
        <v>0</v>
      </c>
      <c r="V17" s="20">
        <v>0</v>
      </c>
      <c r="W17" s="20">
        <v>1</v>
      </c>
      <c r="X17" s="20">
        <v>41.99</v>
      </c>
      <c r="Y17" s="20">
        <v>8</v>
      </c>
      <c r="Z17" s="20">
        <v>94.48</v>
      </c>
      <c r="AA17" s="20">
        <v>4170</v>
      </c>
      <c r="AB17" s="20">
        <v>18049.48</v>
      </c>
      <c r="AC17" s="20">
        <v>100103</v>
      </c>
      <c r="AD17" s="20">
        <v>257990.27</v>
      </c>
    </row>
    <row r="18" spans="1:30">
      <c r="A18" s="20">
        <v>15</v>
      </c>
      <c r="B18" s="20" t="s">
        <v>28</v>
      </c>
      <c r="C18" s="20">
        <v>0</v>
      </c>
      <c r="D18" s="20">
        <v>0</v>
      </c>
      <c r="E18" s="20">
        <v>0</v>
      </c>
      <c r="F18" s="20">
        <v>0</v>
      </c>
      <c r="G18" s="20">
        <v>60</v>
      </c>
      <c r="H18" s="20">
        <v>467.54</v>
      </c>
      <c r="I18" s="20">
        <v>593</v>
      </c>
      <c r="J18" s="20">
        <v>1529.67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  <c r="Z18" s="20">
        <v>0</v>
      </c>
      <c r="AA18" s="20">
        <v>60</v>
      </c>
      <c r="AB18" s="20">
        <v>467.54</v>
      </c>
      <c r="AC18" s="20">
        <v>593</v>
      </c>
      <c r="AD18" s="20">
        <v>1529.67</v>
      </c>
    </row>
    <row r="19" spans="1:30">
      <c r="A19" s="20">
        <v>16</v>
      </c>
      <c r="B19" s="20" t="s">
        <v>29</v>
      </c>
      <c r="C19" s="20">
        <v>41</v>
      </c>
      <c r="D19" s="20">
        <v>42.56</v>
      </c>
      <c r="E19" s="20">
        <v>1072</v>
      </c>
      <c r="F19" s="20">
        <v>526</v>
      </c>
      <c r="G19" s="20">
        <v>120</v>
      </c>
      <c r="H19" s="20">
        <v>158.54</v>
      </c>
      <c r="I19" s="20">
        <v>1642</v>
      </c>
      <c r="J19" s="20">
        <v>2461.9699999999998</v>
      </c>
      <c r="K19" s="20">
        <v>0</v>
      </c>
      <c r="L19" s="20">
        <v>0</v>
      </c>
      <c r="M19" s="20">
        <v>249</v>
      </c>
      <c r="N19" s="20">
        <v>637</v>
      </c>
      <c r="O19" s="20">
        <v>0</v>
      </c>
      <c r="P19" s="20">
        <v>0</v>
      </c>
      <c r="Q19" s="20">
        <v>14</v>
      </c>
      <c r="R19" s="20">
        <v>15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10</v>
      </c>
      <c r="Z19" s="20">
        <v>16</v>
      </c>
      <c r="AA19" s="20">
        <v>161</v>
      </c>
      <c r="AB19" s="20">
        <v>201.1</v>
      </c>
      <c r="AC19" s="20">
        <v>2987</v>
      </c>
      <c r="AD19" s="20">
        <v>3655.97</v>
      </c>
    </row>
    <row r="20" spans="1:30">
      <c r="A20" s="20">
        <v>17</v>
      </c>
      <c r="B20" s="20" t="s">
        <v>30</v>
      </c>
      <c r="C20" s="20">
        <v>4</v>
      </c>
      <c r="D20" s="20">
        <v>3.78</v>
      </c>
      <c r="E20" s="20">
        <v>26</v>
      </c>
      <c r="F20" s="20">
        <v>50.35</v>
      </c>
      <c r="G20" s="20">
        <v>0</v>
      </c>
      <c r="H20" s="20">
        <v>0</v>
      </c>
      <c r="I20" s="20">
        <v>22</v>
      </c>
      <c r="J20" s="20">
        <v>106.89</v>
      </c>
      <c r="K20" s="20">
        <v>0</v>
      </c>
      <c r="L20" s="20">
        <v>0</v>
      </c>
      <c r="M20" s="20">
        <v>10</v>
      </c>
      <c r="N20" s="20">
        <v>23.56</v>
      </c>
      <c r="O20" s="20">
        <v>0</v>
      </c>
      <c r="P20" s="20">
        <v>0</v>
      </c>
      <c r="Q20" s="20">
        <v>1</v>
      </c>
      <c r="R20" s="20">
        <v>0.01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4</v>
      </c>
      <c r="AB20" s="20">
        <v>3.78</v>
      </c>
      <c r="AC20" s="20">
        <v>59</v>
      </c>
      <c r="AD20" s="20">
        <v>180.81</v>
      </c>
    </row>
    <row r="21" spans="1:30">
      <c r="A21" s="20">
        <v>18</v>
      </c>
      <c r="B21" s="20" t="s">
        <v>31</v>
      </c>
      <c r="C21" s="20">
        <v>1</v>
      </c>
      <c r="D21" s="20">
        <v>3.5</v>
      </c>
      <c r="E21" s="20">
        <v>11</v>
      </c>
      <c r="F21" s="20">
        <v>11.74</v>
      </c>
      <c r="G21" s="20">
        <v>20</v>
      </c>
      <c r="H21" s="20">
        <v>59.29</v>
      </c>
      <c r="I21" s="20">
        <v>662</v>
      </c>
      <c r="J21" s="20">
        <v>1622.24</v>
      </c>
      <c r="K21" s="20">
        <v>1</v>
      </c>
      <c r="L21" s="20">
        <v>0.37</v>
      </c>
      <c r="M21" s="20">
        <v>7</v>
      </c>
      <c r="N21" s="20">
        <v>101.41</v>
      </c>
      <c r="O21" s="20">
        <v>0</v>
      </c>
      <c r="P21" s="20">
        <v>0</v>
      </c>
      <c r="Q21" s="20">
        <v>2</v>
      </c>
      <c r="R21" s="20">
        <v>4.16</v>
      </c>
      <c r="S21" s="20">
        <v>0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22</v>
      </c>
      <c r="AB21" s="20">
        <v>63.16</v>
      </c>
      <c r="AC21" s="20">
        <v>682</v>
      </c>
      <c r="AD21" s="20">
        <v>1739.55</v>
      </c>
    </row>
    <row r="22" spans="1:30">
      <c r="A22" s="22" t="s">
        <v>104</v>
      </c>
      <c r="B22" s="22" t="s">
        <v>58</v>
      </c>
      <c r="C22" s="22">
        <v>409</v>
      </c>
      <c r="D22" s="22">
        <v>2427.66</v>
      </c>
      <c r="E22" s="22">
        <v>6016</v>
      </c>
      <c r="F22" s="22">
        <v>14427.02</v>
      </c>
      <c r="G22" s="22">
        <v>5483</v>
      </c>
      <c r="H22" s="22">
        <v>20861.740000000002</v>
      </c>
      <c r="I22" s="22">
        <v>104534</v>
      </c>
      <c r="J22" s="22">
        <v>261565.92</v>
      </c>
      <c r="K22" s="22">
        <v>41</v>
      </c>
      <c r="L22" s="22">
        <v>125.47</v>
      </c>
      <c r="M22" s="22">
        <v>629</v>
      </c>
      <c r="N22" s="22">
        <v>4699.25</v>
      </c>
      <c r="O22" s="22">
        <v>7</v>
      </c>
      <c r="P22" s="22">
        <v>29.03</v>
      </c>
      <c r="Q22" s="22">
        <v>112</v>
      </c>
      <c r="R22" s="22">
        <v>336.85</v>
      </c>
      <c r="S22" s="22">
        <v>0</v>
      </c>
      <c r="T22" s="22">
        <v>0</v>
      </c>
      <c r="U22" s="22">
        <v>0</v>
      </c>
      <c r="V22" s="22">
        <v>0</v>
      </c>
      <c r="W22" s="22">
        <v>1</v>
      </c>
      <c r="X22" s="22">
        <v>41.99</v>
      </c>
      <c r="Y22" s="22">
        <v>27</v>
      </c>
      <c r="Z22" s="22">
        <v>199.32</v>
      </c>
      <c r="AA22" s="22">
        <v>5941</v>
      </c>
      <c r="AB22" s="22">
        <v>23485.89</v>
      </c>
      <c r="AC22" s="22">
        <v>111318</v>
      </c>
      <c r="AD22" s="22">
        <v>281228.36</v>
      </c>
    </row>
    <row r="23" spans="1:30">
      <c r="A23" s="20">
        <v>1</v>
      </c>
      <c r="B23" s="20" t="s">
        <v>34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  <c r="AC23" s="20">
        <v>0</v>
      </c>
      <c r="AD23" s="20">
        <v>0</v>
      </c>
    </row>
    <row r="24" spans="1:30" ht="30">
      <c r="A24" s="20">
        <v>2</v>
      </c>
      <c r="B24" s="20" t="s">
        <v>35</v>
      </c>
      <c r="C24" s="20">
        <v>59</v>
      </c>
      <c r="D24" s="20">
        <v>49.14</v>
      </c>
      <c r="E24" s="20">
        <v>312</v>
      </c>
      <c r="F24" s="20">
        <v>166.88</v>
      </c>
      <c r="G24" s="20">
        <v>2099</v>
      </c>
      <c r="H24" s="20">
        <v>1514.73</v>
      </c>
      <c r="I24" s="20">
        <v>11473</v>
      </c>
      <c r="J24" s="20">
        <v>5058.08</v>
      </c>
      <c r="K24" s="20">
        <v>6</v>
      </c>
      <c r="L24" s="20">
        <v>1.94</v>
      </c>
      <c r="M24" s="20">
        <v>28</v>
      </c>
      <c r="N24" s="20">
        <v>16.899999999999999</v>
      </c>
      <c r="O24" s="20">
        <v>3</v>
      </c>
      <c r="P24" s="20">
        <v>3.3</v>
      </c>
      <c r="Q24" s="20">
        <v>37</v>
      </c>
      <c r="R24" s="20">
        <v>20.02</v>
      </c>
      <c r="S24" s="20">
        <v>0</v>
      </c>
      <c r="T24" s="20">
        <v>0</v>
      </c>
      <c r="U24" s="20">
        <v>0</v>
      </c>
      <c r="V24" s="20">
        <v>0</v>
      </c>
      <c r="W24" s="20">
        <v>0</v>
      </c>
      <c r="X24" s="20">
        <v>0</v>
      </c>
      <c r="Y24" s="20">
        <v>5</v>
      </c>
      <c r="Z24" s="20">
        <v>1.38</v>
      </c>
      <c r="AA24" s="20">
        <v>2167</v>
      </c>
      <c r="AB24" s="20">
        <v>1569.11</v>
      </c>
      <c r="AC24" s="20">
        <v>11855</v>
      </c>
      <c r="AD24" s="20">
        <v>5263.26</v>
      </c>
    </row>
    <row r="25" spans="1:30">
      <c r="A25" s="20">
        <v>3</v>
      </c>
      <c r="B25" s="20" t="s">
        <v>36</v>
      </c>
      <c r="C25" s="20">
        <v>1</v>
      </c>
      <c r="D25" s="20">
        <v>7.5</v>
      </c>
      <c r="E25" s="20">
        <v>9</v>
      </c>
      <c r="F25" s="20">
        <v>48.66</v>
      </c>
      <c r="G25" s="20">
        <v>35</v>
      </c>
      <c r="H25" s="20">
        <v>144.4</v>
      </c>
      <c r="I25" s="20">
        <v>147</v>
      </c>
      <c r="J25" s="20">
        <v>637.28</v>
      </c>
      <c r="K25" s="20">
        <v>1</v>
      </c>
      <c r="L25" s="20">
        <v>6.04</v>
      </c>
      <c r="M25" s="20">
        <v>6</v>
      </c>
      <c r="N25" s="20">
        <v>32.65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37</v>
      </c>
      <c r="AB25" s="20">
        <v>157.94</v>
      </c>
      <c r="AC25" s="20">
        <v>162</v>
      </c>
      <c r="AD25" s="20">
        <v>718.59</v>
      </c>
    </row>
    <row r="26" spans="1:30">
      <c r="A26" s="20">
        <v>4</v>
      </c>
      <c r="B26" s="20" t="s">
        <v>37</v>
      </c>
      <c r="C26" s="20">
        <v>8</v>
      </c>
      <c r="D26" s="20">
        <v>12.21</v>
      </c>
      <c r="E26" s="20">
        <v>59</v>
      </c>
      <c r="F26" s="20">
        <v>127.23</v>
      </c>
      <c r="G26" s="20">
        <v>0</v>
      </c>
      <c r="H26" s="20">
        <v>0</v>
      </c>
      <c r="I26" s="20">
        <v>0</v>
      </c>
      <c r="J26" s="20">
        <v>0</v>
      </c>
      <c r="K26" s="20">
        <v>2</v>
      </c>
      <c r="L26" s="20">
        <v>0.84</v>
      </c>
      <c r="M26" s="20">
        <v>13</v>
      </c>
      <c r="N26" s="20">
        <v>11.02</v>
      </c>
      <c r="O26" s="20">
        <v>0</v>
      </c>
      <c r="P26" s="20">
        <v>0</v>
      </c>
      <c r="Q26" s="20">
        <v>4</v>
      </c>
      <c r="R26" s="20">
        <v>3.9</v>
      </c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0">
        <v>2</v>
      </c>
      <c r="Z26" s="20">
        <v>6.28</v>
      </c>
      <c r="AA26" s="20">
        <v>10</v>
      </c>
      <c r="AB26" s="20">
        <v>13.05</v>
      </c>
      <c r="AC26" s="20">
        <v>78</v>
      </c>
      <c r="AD26" s="20">
        <v>148.43</v>
      </c>
    </row>
    <row r="27" spans="1:30">
      <c r="A27" s="20">
        <v>5</v>
      </c>
      <c r="B27" s="20" t="s">
        <v>38</v>
      </c>
      <c r="C27" s="20">
        <v>1</v>
      </c>
      <c r="D27" s="20">
        <v>1.35</v>
      </c>
      <c r="E27" s="20">
        <v>14</v>
      </c>
      <c r="F27" s="20">
        <v>37.57</v>
      </c>
      <c r="G27" s="20">
        <v>0</v>
      </c>
      <c r="H27" s="20">
        <v>0</v>
      </c>
      <c r="I27" s="20">
        <v>0</v>
      </c>
      <c r="J27" s="20">
        <v>0</v>
      </c>
      <c r="K27" s="20">
        <v>1</v>
      </c>
      <c r="L27" s="20">
        <v>4.5</v>
      </c>
      <c r="M27" s="20">
        <v>4</v>
      </c>
      <c r="N27" s="20">
        <v>21.52</v>
      </c>
      <c r="O27" s="20">
        <v>1</v>
      </c>
      <c r="P27" s="20">
        <v>8.23</v>
      </c>
      <c r="Q27" s="20">
        <v>1</v>
      </c>
      <c r="R27" s="20">
        <v>8.23</v>
      </c>
      <c r="S27" s="20">
        <v>0</v>
      </c>
      <c r="T27" s="20">
        <v>0</v>
      </c>
      <c r="U27" s="20">
        <v>0</v>
      </c>
      <c r="V27" s="20">
        <v>0</v>
      </c>
      <c r="W27" s="20">
        <v>0</v>
      </c>
      <c r="X27" s="20">
        <v>0</v>
      </c>
      <c r="Y27" s="20">
        <v>0</v>
      </c>
      <c r="Z27" s="20">
        <v>0</v>
      </c>
      <c r="AA27" s="20">
        <v>3</v>
      </c>
      <c r="AB27" s="20">
        <v>14.08</v>
      </c>
      <c r="AC27" s="20">
        <v>19</v>
      </c>
      <c r="AD27" s="20">
        <v>67.319999999999993</v>
      </c>
    </row>
    <row r="28" spans="1:30">
      <c r="A28" s="20">
        <v>6</v>
      </c>
      <c r="B28" s="20" t="s">
        <v>21</v>
      </c>
      <c r="C28" s="20">
        <v>0</v>
      </c>
      <c r="D28" s="20">
        <v>0</v>
      </c>
      <c r="E28" s="20">
        <v>8</v>
      </c>
      <c r="F28" s="20">
        <v>58.33</v>
      </c>
      <c r="G28" s="20">
        <v>8</v>
      </c>
      <c r="H28" s="20">
        <v>243.92</v>
      </c>
      <c r="I28" s="20">
        <v>194</v>
      </c>
      <c r="J28" s="20">
        <v>1942.27</v>
      </c>
      <c r="K28" s="20">
        <v>0</v>
      </c>
      <c r="L28" s="20">
        <v>0</v>
      </c>
      <c r="M28" s="20">
        <v>0</v>
      </c>
      <c r="N28" s="20">
        <v>0</v>
      </c>
      <c r="O28" s="20">
        <v>1</v>
      </c>
      <c r="P28" s="20">
        <v>3</v>
      </c>
      <c r="Q28" s="20">
        <v>2</v>
      </c>
      <c r="R28" s="20">
        <v>4.93</v>
      </c>
      <c r="S28" s="20">
        <v>0</v>
      </c>
      <c r="T28" s="20">
        <v>0</v>
      </c>
      <c r="U28" s="20">
        <v>0</v>
      </c>
      <c r="V28" s="20">
        <v>0</v>
      </c>
      <c r="W28" s="20">
        <v>0</v>
      </c>
      <c r="X28" s="20">
        <v>0</v>
      </c>
      <c r="Y28" s="20">
        <v>0</v>
      </c>
      <c r="Z28" s="20">
        <v>0</v>
      </c>
      <c r="AA28" s="20">
        <v>9</v>
      </c>
      <c r="AB28" s="20">
        <v>246.92</v>
      </c>
      <c r="AC28" s="20">
        <v>204</v>
      </c>
      <c r="AD28" s="20">
        <v>2005.53</v>
      </c>
    </row>
    <row r="29" spans="1:30">
      <c r="A29" s="20">
        <v>7</v>
      </c>
      <c r="B29" s="20" t="s">
        <v>39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0">
        <v>0</v>
      </c>
      <c r="W29" s="20">
        <v>0</v>
      </c>
      <c r="X29" s="20">
        <v>0</v>
      </c>
      <c r="Y29" s="20">
        <v>0</v>
      </c>
      <c r="Z29" s="20">
        <v>0</v>
      </c>
      <c r="AA29" s="20">
        <v>0</v>
      </c>
      <c r="AB29" s="20">
        <v>0</v>
      </c>
      <c r="AC29" s="20">
        <v>0</v>
      </c>
      <c r="AD29" s="20">
        <v>0</v>
      </c>
    </row>
    <row r="30" spans="1:30">
      <c r="A30" s="20">
        <v>8</v>
      </c>
      <c r="B30" s="20" t="s">
        <v>40</v>
      </c>
      <c r="C30" s="20">
        <v>0</v>
      </c>
      <c r="D30" s="20">
        <v>0</v>
      </c>
      <c r="E30" s="20">
        <v>6</v>
      </c>
      <c r="F30" s="20">
        <v>50</v>
      </c>
      <c r="G30" s="20">
        <v>44</v>
      </c>
      <c r="H30" s="20">
        <v>613</v>
      </c>
      <c r="I30" s="20">
        <v>510</v>
      </c>
      <c r="J30" s="20">
        <v>3359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1</v>
      </c>
      <c r="R30" s="20">
        <v>50</v>
      </c>
      <c r="S30" s="20">
        <v>1</v>
      </c>
      <c r="T30" s="20">
        <v>50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0</v>
      </c>
      <c r="AA30" s="20">
        <v>45</v>
      </c>
      <c r="AB30" s="20">
        <v>663</v>
      </c>
      <c r="AC30" s="20">
        <v>517</v>
      </c>
      <c r="AD30" s="20">
        <v>3459</v>
      </c>
    </row>
    <row r="31" spans="1:30">
      <c r="A31" s="20">
        <v>9</v>
      </c>
      <c r="B31" s="20" t="s">
        <v>41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0">
        <v>0</v>
      </c>
      <c r="Z31" s="20">
        <v>0</v>
      </c>
      <c r="AA31" s="20">
        <v>0</v>
      </c>
      <c r="AB31" s="20">
        <v>0</v>
      </c>
      <c r="AC31" s="20">
        <v>0</v>
      </c>
      <c r="AD31" s="20">
        <v>0</v>
      </c>
    </row>
    <row r="32" spans="1:30">
      <c r="A32" s="20">
        <v>10</v>
      </c>
      <c r="B32" s="20" t="s">
        <v>42</v>
      </c>
      <c r="C32" s="20">
        <v>5</v>
      </c>
      <c r="D32" s="20">
        <v>1.85</v>
      </c>
      <c r="E32" s="20">
        <v>163</v>
      </c>
      <c r="F32" s="20">
        <v>33.65</v>
      </c>
      <c r="G32" s="20">
        <v>633</v>
      </c>
      <c r="H32" s="20">
        <v>202.85</v>
      </c>
      <c r="I32" s="20">
        <v>5009</v>
      </c>
      <c r="J32" s="20">
        <v>1081.24</v>
      </c>
      <c r="K32" s="20">
        <v>0</v>
      </c>
      <c r="L32" s="20">
        <v>0</v>
      </c>
      <c r="M32" s="20">
        <v>7</v>
      </c>
      <c r="N32" s="20">
        <v>0.72</v>
      </c>
      <c r="O32" s="20">
        <v>3</v>
      </c>
      <c r="P32" s="20">
        <v>0.9</v>
      </c>
      <c r="Q32" s="20">
        <v>3</v>
      </c>
      <c r="R32" s="20">
        <v>0.86</v>
      </c>
      <c r="S32" s="20">
        <v>0</v>
      </c>
      <c r="T32" s="20">
        <v>0</v>
      </c>
      <c r="U32" s="20">
        <v>0</v>
      </c>
      <c r="V32" s="20">
        <v>0</v>
      </c>
      <c r="W32" s="20">
        <v>0</v>
      </c>
      <c r="X32" s="20">
        <v>0</v>
      </c>
      <c r="Y32" s="20">
        <v>0</v>
      </c>
      <c r="Z32" s="20">
        <v>0</v>
      </c>
      <c r="AA32" s="20">
        <v>641</v>
      </c>
      <c r="AB32" s="20">
        <v>205.6</v>
      </c>
      <c r="AC32" s="20">
        <v>5182</v>
      </c>
      <c r="AD32" s="20">
        <v>1116.47</v>
      </c>
    </row>
    <row r="33" spans="1:30">
      <c r="A33" s="20">
        <v>11</v>
      </c>
      <c r="B33" s="20" t="s">
        <v>43</v>
      </c>
      <c r="C33" s="20">
        <v>3</v>
      </c>
      <c r="D33" s="20">
        <v>0.8</v>
      </c>
      <c r="E33" s="20">
        <v>5</v>
      </c>
      <c r="F33" s="20">
        <v>14</v>
      </c>
      <c r="G33" s="20">
        <v>12</v>
      </c>
      <c r="H33" s="20">
        <v>38.6</v>
      </c>
      <c r="I33" s="20">
        <v>78</v>
      </c>
      <c r="J33" s="20">
        <v>463.72</v>
      </c>
      <c r="K33" s="20">
        <v>0</v>
      </c>
      <c r="L33" s="20">
        <v>0</v>
      </c>
      <c r="M33" s="20">
        <v>5</v>
      </c>
      <c r="N33" s="20">
        <v>22.84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>
        <v>0</v>
      </c>
      <c r="W33" s="20">
        <v>0</v>
      </c>
      <c r="X33" s="20">
        <v>0</v>
      </c>
      <c r="Y33" s="20">
        <v>0</v>
      </c>
      <c r="Z33" s="20">
        <v>0</v>
      </c>
      <c r="AA33" s="20">
        <v>15</v>
      </c>
      <c r="AB33" s="20">
        <v>39.4</v>
      </c>
      <c r="AC33" s="20">
        <v>88</v>
      </c>
      <c r="AD33" s="20">
        <v>500.56</v>
      </c>
    </row>
    <row r="34" spans="1:30">
      <c r="A34" s="20">
        <v>12</v>
      </c>
      <c r="B34" s="20" t="s">
        <v>44</v>
      </c>
      <c r="C34" s="20">
        <v>24</v>
      </c>
      <c r="D34" s="20">
        <v>7.79</v>
      </c>
      <c r="E34" s="20">
        <v>112</v>
      </c>
      <c r="F34" s="20">
        <v>23.59</v>
      </c>
      <c r="G34" s="20">
        <v>1356</v>
      </c>
      <c r="H34" s="20">
        <v>474.58</v>
      </c>
      <c r="I34" s="20">
        <v>5842</v>
      </c>
      <c r="J34" s="20">
        <v>1340.85</v>
      </c>
      <c r="K34" s="20">
        <v>20</v>
      </c>
      <c r="L34" s="20">
        <v>5.1100000000000003</v>
      </c>
      <c r="M34" s="20">
        <v>115</v>
      </c>
      <c r="N34" s="20">
        <v>21.95</v>
      </c>
      <c r="O34" s="20">
        <v>0</v>
      </c>
      <c r="P34" s="20">
        <v>0</v>
      </c>
      <c r="Q34" s="20">
        <v>7</v>
      </c>
      <c r="R34" s="20">
        <v>1.1399999999999999</v>
      </c>
      <c r="S34" s="20">
        <v>0</v>
      </c>
      <c r="T34" s="20">
        <v>0</v>
      </c>
      <c r="U34" s="20">
        <v>0</v>
      </c>
      <c r="V34" s="20">
        <v>0</v>
      </c>
      <c r="W34" s="20">
        <v>0</v>
      </c>
      <c r="X34" s="20">
        <v>0</v>
      </c>
      <c r="Y34" s="20">
        <v>0</v>
      </c>
      <c r="Z34" s="20">
        <v>0</v>
      </c>
      <c r="AA34" s="20">
        <v>1400</v>
      </c>
      <c r="AB34" s="20">
        <v>487.48</v>
      </c>
      <c r="AC34" s="20">
        <v>6076</v>
      </c>
      <c r="AD34" s="20">
        <v>1387.53</v>
      </c>
    </row>
    <row r="35" spans="1:30">
      <c r="A35" s="20">
        <v>13</v>
      </c>
      <c r="B35" s="20" t="s">
        <v>45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0</v>
      </c>
      <c r="AC35" s="20">
        <v>0</v>
      </c>
      <c r="AD35" s="20">
        <v>0</v>
      </c>
    </row>
    <row r="36" spans="1:30">
      <c r="A36" s="22" t="s">
        <v>105</v>
      </c>
      <c r="B36" s="22" t="s">
        <v>58</v>
      </c>
      <c r="C36" s="22">
        <v>101</v>
      </c>
      <c r="D36" s="22">
        <v>80.64</v>
      </c>
      <c r="E36" s="22">
        <v>688</v>
      </c>
      <c r="F36" s="22">
        <v>559.91</v>
      </c>
      <c r="G36" s="22">
        <v>4187</v>
      </c>
      <c r="H36" s="22">
        <v>3232.08</v>
      </c>
      <c r="I36" s="22">
        <v>23253</v>
      </c>
      <c r="J36" s="22">
        <v>13882.44</v>
      </c>
      <c r="K36" s="22">
        <v>30</v>
      </c>
      <c r="L36" s="22">
        <v>18.43</v>
      </c>
      <c r="M36" s="22">
        <v>178</v>
      </c>
      <c r="N36" s="22">
        <v>127.6</v>
      </c>
      <c r="O36" s="22">
        <v>8</v>
      </c>
      <c r="P36" s="22">
        <v>15.43</v>
      </c>
      <c r="Q36" s="22">
        <v>55</v>
      </c>
      <c r="R36" s="22">
        <v>89.08</v>
      </c>
      <c r="S36" s="22">
        <v>1</v>
      </c>
      <c r="T36" s="22">
        <v>50</v>
      </c>
      <c r="U36" s="22">
        <v>0</v>
      </c>
      <c r="V36" s="22">
        <v>0</v>
      </c>
      <c r="W36" s="22">
        <v>0</v>
      </c>
      <c r="X36" s="22">
        <v>0</v>
      </c>
      <c r="Y36" s="22">
        <v>7</v>
      </c>
      <c r="Z36" s="22">
        <v>7.66</v>
      </c>
      <c r="AA36" s="22">
        <v>4327</v>
      </c>
      <c r="AB36" s="22">
        <v>3396.58</v>
      </c>
      <c r="AC36" s="22">
        <v>24181</v>
      </c>
      <c r="AD36" s="22">
        <v>14666.69</v>
      </c>
    </row>
    <row r="37" spans="1:30">
      <c r="A37" s="20">
        <v>1</v>
      </c>
      <c r="B37" s="20" t="s">
        <v>47</v>
      </c>
      <c r="C37" s="20">
        <v>0</v>
      </c>
      <c r="D37" s="20">
        <v>0</v>
      </c>
      <c r="E37" s="20">
        <v>0</v>
      </c>
      <c r="F37" s="20">
        <v>0</v>
      </c>
      <c r="G37" s="20">
        <v>2997</v>
      </c>
      <c r="H37" s="20">
        <v>7757.75</v>
      </c>
      <c r="I37" s="20">
        <v>39905</v>
      </c>
      <c r="J37" s="20">
        <v>66370.490000000005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  <c r="V37" s="20">
        <v>0</v>
      </c>
      <c r="W37" s="20">
        <v>0</v>
      </c>
      <c r="X37" s="20">
        <v>0</v>
      </c>
      <c r="Y37" s="20">
        <v>0</v>
      </c>
      <c r="Z37" s="20">
        <v>0</v>
      </c>
      <c r="AA37" s="20">
        <v>2997</v>
      </c>
      <c r="AB37" s="20">
        <v>7757.75</v>
      </c>
      <c r="AC37" s="20">
        <v>39905</v>
      </c>
      <c r="AD37" s="20">
        <v>66370.490000000005</v>
      </c>
    </row>
    <row r="38" spans="1:30">
      <c r="A38" s="22" t="s">
        <v>106</v>
      </c>
      <c r="B38" s="22" t="s">
        <v>58</v>
      </c>
      <c r="C38" s="22">
        <v>0</v>
      </c>
      <c r="D38" s="22">
        <v>0</v>
      </c>
      <c r="E38" s="22">
        <v>0</v>
      </c>
      <c r="F38" s="22">
        <v>0</v>
      </c>
      <c r="G38" s="22">
        <v>2997</v>
      </c>
      <c r="H38" s="22">
        <v>7757.75</v>
      </c>
      <c r="I38" s="22">
        <v>39905</v>
      </c>
      <c r="J38" s="22">
        <v>66370.490000000005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22">
        <v>0</v>
      </c>
      <c r="W38" s="22">
        <v>0</v>
      </c>
      <c r="X38" s="22">
        <v>0</v>
      </c>
      <c r="Y38" s="22">
        <v>0</v>
      </c>
      <c r="Z38" s="22">
        <v>0</v>
      </c>
      <c r="AA38" s="22">
        <v>2997</v>
      </c>
      <c r="AB38" s="22">
        <v>7757.75</v>
      </c>
      <c r="AC38" s="22">
        <v>39905</v>
      </c>
      <c r="AD38" s="22">
        <v>66370.490000000005</v>
      </c>
    </row>
    <row r="39" spans="1:30">
      <c r="A39" s="20">
        <v>1</v>
      </c>
      <c r="B39" s="20" t="s">
        <v>49</v>
      </c>
      <c r="C39" s="20">
        <v>0</v>
      </c>
      <c r="D39" s="20">
        <v>0</v>
      </c>
      <c r="E39" s="20">
        <v>0</v>
      </c>
      <c r="F39" s="20">
        <v>0</v>
      </c>
      <c r="G39" s="20">
        <v>34</v>
      </c>
      <c r="H39" s="20">
        <v>180</v>
      </c>
      <c r="I39" s="20">
        <v>1425</v>
      </c>
      <c r="J39" s="20">
        <v>4056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  <c r="V39" s="20">
        <v>0</v>
      </c>
      <c r="W39" s="20">
        <v>0</v>
      </c>
      <c r="X39" s="20">
        <v>0</v>
      </c>
      <c r="Y39" s="20">
        <v>0</v>
      </c>
      <c r="Z39" s="20">
        <v>0</v>
      </c>
      <c r="AA39" s="20">
        <v>34</v>
      </c>
      <c r="AB39" s="20">
        <v>180</v>
      </c>
      <c r="AC39" s="20">
        <v>1425</v>
      </c>
      <c r="AD39" s="20">
        <v>4056</v>
      </c>
    </row>
    <row r="40" spans="1:30">
      <c r="A40" s="20">
        <v>2</v>
      </c>
      <c r="B40" s="20" t="s">
        <v>50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0</v>
      </c>
      <c r="AB40" s="20">
        <v>0</v>
      </c>
      <c r="AC40" s="20">
        <v>0</v>
      </c>
      <c r="AD40" s="20">
        <v>0</v>
      </c>
    </row>
    <row r="41" spans="1:30">
      <c r="A41" s="20">
        <v>3</v>
      </c>
      <c r="B41" s="20" t="s">
        <v>51</v>
      </c>
      <c r="C41" s="20">
        <v>4</v>
      </c>
      <c r="D41" s="20">
        <v>5.5</v>
      </c>
      <c r="E41" s="20">
        <v>22</v>
      </c>
      <c r="F41" s="20">
        <v>20.77</v>
      </c>
      <c r="G41" s="20">
        <v>501</v>
      </c>
      <c r="H41" s="20">
        <v>991.56</v>
      </c>
      <c r="I41" s="20">
        <v>3567</v>
      </c>
      <c r="J41" s="20">
        <v>5968.32</v>
      </c>
      <c r="K41" s="20">
        <v>9</v>
      </c>
      <c r="L41" s="20">
        <v>25.72</v>
      </c>
      <c r="M41" s="20">
        <v>65</v>
      </c>
      <c r="N41" s="20">
        <v>114.54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  <c r="V41" s="20">
        <v>0</v>
      </c>
      <c r="W41" s="20">
        <v>0</v>
      </c>
      <c r="X41" s="20">
        <v>0</v>
      </c>
      <c r="Y41" s="20">
        <v>0</v>
      </c>
      <c r="Z41" s="20">
        <v>0</v>
      </c>
      <c r="AA41" s="20">
        <v>514</v>
      </c>
      <c r="AB41" s="20">
        <v>1022.78</v>
      </c>
      <c r="AC41" s="20">
        <v>3654</v>
      </c>
      <c r="AD41" s="20">
        <v>6103.63</v>
      </c>
    </row>
    <row r="42" spans="1:30">
      <c r="A42" s="20">
        <v>4</v>
      </c>
      <c r="B42" s="20" t="s">
        <v>52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0">
        <v>0</v>
      </c>
      <c r="T42" s="20">
        <v>0</v>
      </c>
      <c r="U42" s="20">
        <v>0</v>
      </c>
      <c r="V42" s="20">
        <v>0</v>
      </c>
      <c r="W42" s="20">
        <v>0</v>
      </c>
      <c r="X42" s="20">
        <v>0</v>
      </c>
      <c r="Y42" s="20">
        <v>0</v>
      </c>
      <c r="Z42" s="20">
        <v>0</v>
      </c>
      <c r="AA42" s="20">
        <v>0</v>
      </c>
      <c r="AB42" s="20">
        <v>0</v>
      </c>
      <c r="AC42" s="20">
        <v>0</v>
      </c>
      <c r="AD42" s="20">
        <v>0</v>
      </c>
    </row>
    <row r="43" spans="1:30">
      <c r="A43" s="22" t="s">
        <v>110</v>
      </c>
      <c r="B43" s="22" t="s">
        <v>58</v>
      </c>
      <c r="C43" s="22">
        <v>514</v>
      </c>
      <c r="D43" s="22">
        <v>2513.8000000000002</v>
      </c>
      <c r="E43" s="22">
        <v>6726</v>
      </c>
      <c r="F43" s="22">
        <v>15007.7</v>
      </c>
      <c r="G43" s="22">
        <v>13202</v>
      </c>
      <c r="H43" s="22">
        <v>33023.129999999997</v>
      </c>
      <c r="I43" s="22">
        <v>172684</v>
      </c>
      <c r="J43" s="22">
        <v>351843.17</v>
      </c>
      <c r="K43" s="22">
        <v>80</v>
      </c>
      <c r="L43" s="22">
        <v>169.62</v>
      </c>
      <c r="M43" s="22">
        <v>872</v>
      </c>
      <c r="N43" s="22">
        <v>4941.3900000000003</v>
      </c>
      <c r="O43" s="22">
        <v>15</v>
      </c>
      <c r="P43" s="22">
        <v>44.46</v>
      </c>
      <c r="Q43" s="22">
        <v>167</v>
      </c>
      <c r="R43" s="22">
        <v>425.93</v>
      </c>
      <c r="S43" s="22">
        <v>1</v>
      </c>
      <c r="T43" s="22">
        <v>50</v>
      </c>
      <c r="U43" s="22">
        <v>0</v>
      </c>
      <c r="V43" s="22">
        <v>0</v>
      </c>
      <c r="W43" s="22">
        <v>1</v>
      </c>
      <c r="X43" s="22">
        <v>41.99</v>
      </c>
      <c r="Y43" s="22">
        <v>34</v>
      </c>
      <c r="Z43" s="22">
        <v>206.98</v>
      </c>
      <c r="AA43" s="22">
        <v>13813</v>
      </c>
      <c r="AB43" s="22">
        <v>35843</v>
      </c>
      <c r="AC43" s="22">
        <v>180483</v>
      </c>
      <c r="AD43" s="22">
        <v>372425.17</v>
      </c>
    </row>
    <row r="44" spans="1:30">
      <c r="A44" s="26"/>
      <c r="B44" s="26"/>
      <c r="C44" s="236" t="s">
        <v>356</v>
      </c>
      <c r="D44" s="237"/>
      <c r="AD44" s="90"/>
    </row>
    <row r="45" spans="1:30">
      <c r="A45" s="22"/>
      <c r="B45" s="22" t="s">
        <v>58</v>
      </c>
      <c r="C45" s="22">
        <v>1789</v>
      </c>
      <c r="D45" s="22">
        <v>7115.15</v>
      </c>
      <c r="E45" s="22">
        <v>6612</v>
      </c>
      <c r="F45" s="22">
        <v>16105.61</v>
      </c>
      <c r="G45" s="22">
        <v>45630</v>
      </c>
      <c r="H45" s="22">
        <v>131288.32000000001</v>
      </c>
      <c r="I45" s="22">
        <v>173485</v>
      </c>
      <c r="J45" s="22">
        <v>396497.99</v>
      </c>
      <c r="K45" s="22">
        <v>176</v>
      </c>
      <c r="L45" s="22">
        <v>433.6</v>
      </c>
      <c r="M45" s="22">
        <v>723</v>
      </c>
      <c r="N45" s="22">
        <v>4947.45</v>
      </c>
      <c r="O45" s="22">
        <v>65</v>
      </c>
      <c r="P45" s="22">
        <v>154.09</v>
      </c>
      <c r="Q45" s="22">
        <v>161</v>
      </c>
      <c r="R45" s="22">
        <v>374.15</v>
      </c>
      <c r="S45" s="22">
        <v>0</v>
      </c>
      <c r="T45" s="22">
        <v>0</v>
      </c>
      <c r="U45" s="22">
        <v>0</v>
      </c>
      <c r="V45" s="22">
        <v>0</v>
      </c>
      <c r="W45" s="22">
        <v>4</v>
      </c>
      <c r="X45" s="22">
        <v>23.7</v>
      </c>
      <c r="Y45" s="22">
        <v>29</v>
      </c>
      <c r="Z45" s="22">
        <v>191.52</v>
      </c>
      <c r="AA45" s="22">
        <v>47664</v>
      </c>
      <c r="AB45" s="22">
        <v>139014.85999999999</v>
      </c>
      <c r="AC45" s="22">
        <v>181010</v>
      </c>
      <c r="AD45" s="22">
        <v>418116.72</v>
      </c>
    </row>
  </sheetData>
  <mergeCells count="3">
    <mergeCell ref="A1:AD1"/>
    <mergeCell ref="A2:AD2"/>
    <mergeCell ref="C44:D4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I22" sqref="I22"/>
    </sheetView>
  </sheetViews>
  <sheetFormatPr defaultRowHeight="15"/>
  <cols>
    <col min="1" max="1" width="36.5703125" bestFit="1" customWidth="1"/>
    <col min="2" max="2" width="11.5703125" bestFit="1" customWidth="1"/>
    <col min="3" max="3" width="12.140625" bestFit="1" customWidth="1"/>
    <col min="4" max="4" width="10.5703125" bestFit="1" customWidth="1"/>
    <col min="5" max="5" width="12" bestFit="1" customWidth="1"/>
    <col min="6" max="6" width="20.7109375" customWidth="1"/>
    <col min="7" max="7" width="11" bestFit="1" customWidth="1"/>
  </cols>
  <sheetData>
    <row r="1" spans="1:7">
      <c r="A1" s="209" t="s">
        <v>74</v>
      </c>
      <c r="B1" s="210"/>
      <c r="C1" s="210"/>
      <c r="D1" s="210"/>
      <c r="E1" s="210"/>
      <c r="F1" s="210"/>
      <c r="G1" s="210"/>
    </row>
    <row r="2" spans="1:7">
      <c r="A2" s="213" t="s">
        <v>75</v>
      </c>
      <c r="B2" s="210"/>
      <c r="C2" s="210"/>
      <c r="D2" s="210"/>
      <c r="E2" s="210"/>
      <c r="F2" s="210"/>
      <c r="G2" s="210"/>
    </row>
    <row r="3" spans="1:7" ht="30">
      <c r="A3" s="14" t="s">
        <v>76</v>
      </c>
      <c r="B3" s="14" t="s">
        <v>77</v>
      </c>
      <c r="C3" s="14" t="s">
        <v>78</v>
      </c>
      <c r="D3" s="14" t="s">
        <v>79</v>
      </c>
      <c r="E3" s="14" t="s">
        <v>80</v>
      </c>
      <c r="F3" s="14" t="s">
        <v>81</v>
      </c>
      <c r="G3" s="14" t="s">
        <v>58</v>
      </c>
    </row>
    <row r="4" spans="1:7">
      <c r="A4" s="15" t="s">
        <v>82</v>
      </c>
      <c r="B4" s="15">
        <v>198</v>
      </c>
      <c r="C4" s="15">
        <v>65</v>
      </c>
      <c r="D4" s="15">
        <v>94</v>
      </c>
      <c r="E4" s="15">
        <v>56</v>
      </c>
      <c r="F4" s="15">
        <v>4</v>
      </c>
      <c r="G4" s="15">
        <v>417</v>
      </c>
    </row>
    <row r="5" spans="1:7">
      <c r="A5" s="15" t="s">
        <v>83</v>
      </c>
      <c r="B5" s="15">
        <v>1517402.2</v>
      </c>
      <c r="C5" s="15">
        <v>505511</v>
      </c>
      <c r="D5" s="15">
        <v>212036.16</v>
      </c>
      <c r="E5" s="15">
        <v>315535.14</v>
      </c>
      <c r="F5" s="15">
        <v>0</v>
      </c>
      <c r="G5" s="15">
        <v>2550484.5</v>
      </c>
    </row>
    <row r="6" spans="1:7">
      <c r="A6" s="15" t="s">
        <v>84</v>
      </c>
      <c r="B6" s="15">
        <v>549903.81000000006</v>
      </c>
      <c r="C6" s="15">
        <v>99497.85</v>
      </c>
      <c r="D6" s="15">
        <v>69591.47</v>
      </c>
      <c r="E6" s="15">
        <v>167140.14000000001</v>
      </c>
      <c r="F6" s="15">
        <v>62253.2</v>
      </c>
      <c r="G6" s="15">
        <v>948386.47</v>
      </c>
    </row>
    <row r="7" spans="1:7">
      <c r="A7" s="15" t="s">
        <v>85</v>
      </c>
      <c r="B7" s="16">
        <v>36.24</v>
      </c>
      <c r="C7" s="16">
        <v>19.68</v>
      </c>
      <c r="D7" s="16">
        <v>32.82</v>
      </c>
      <c r="E7" s="16">
        <v>52.97</v>
      </c>
      <c r="F7" s="15"/>
      <c r="G7" s="16">
        <v>37.18</v>
      </c>
    </row>
    <row r="8" spans="1:7">
      <c r="A8" s="15" t="s">
        <v>86</v>
      </c>
      <c r="B8" s="15">
        <v>173021.38</v>
      </c>
      <c r="C8" s="15">
        <v>30645.51</v>
      </c>
      <c r="D8" s="15">
        <v>44807.61</v>
      </c>
      <c r="E8" s="15">
        <v>149817.35</v>
      </c>
      <c r="F8" s="15">
        <v>62253.2</v>
      </c>
      <c r="G8" s="15">
        <v>460545.05</v>
      </c>
    </row>
    <row r="9" spans="1:7">
      <c r="A9" s="15" t="s">
        <v>87</v>
      </c>
      <c r="B9" s="16">
        <v>31.46</v>
      </c>
      <c r="C9" s="16">
        <v>30.8</v>
      </c>
      <c r="D9" s="16">
        <v>64.39</v>
      </c>
      <c r="E9" s="16">
        <v>89.64</v>
      </c>
      <c r="F9" s="16">
        <v>100</v>
      </c>
      <c r="G9" s="16">
        <v>48.56</v>
      </c>
    </row>
    <row r="10" spans="1:7">
      <c r="A10" s="15" t="s">
        <v>88</v>
      </c>
      <c r="B10" s="15">
        <v>51499.37</v>
      </c>
      <c r="C10" s="15">
        <v>1865.84</v>
      </c>
      <c r="D10" s="15">
        <v>12952.64</v>
      </c>
      <c r="E10" s="15">
        <v>131339.85</v>
      </c>
      <c r="F10" s="15">
        <v>45935.76</v>
      </c>
      <c r="G10" s="15">
        <v>243593.46</v>
      </c>
    </row>
    <row r="11" spans="1:7">
      <c r="A11" s="15" t="s">
        <v>87</v>
      </c>
      <c r="B11" s="16">
        <v>9.3699999999999992</v>
      </c>
      <c r="C11" s="16">
        <v>0.37</v>
      </c>
      <c r="D11" s="16">
        <v>18.61</v>
      </c>
      <c r="E11" s="16">
        <v>78.58</v>
      </c>
      <c r="F11" s="16">
        <v>73.790000000000006</v>
      </c>
      <c r="G11" s="16">
        <v>25.69</v>
      </c>
    </row>
    <row r="12" spans="1:7">
      <c r="A12" s="15" t="s">
        <v>89</v>
      </c>
      <c r="B12" s="15">
        <v>77499.63</v>
      </c>
      <c r="C12" s="15">
        <v>26654.44</v>
      </c>
      <c r="D12" s="15">
        <v>23855.94</v>
      </c>
      <c r="E12" s="15">
        <v>9410.31</v>
      </c>
      <c r="F12" s="15">
        <v>16317.44</v>
      </c>
      <c r="G12" s="15">
        <v>153737.76</v>
      </c>
    </row>
    <row r="13" spans="1:7">
      <c r="A13" s="15" t="s">
        <v>87</v>
      </c>
      <c r="B13" s="16">
        <v>14.09</v>
      </c>
      <c r="C13" s="16">
        <v>26.79</v>
      </c>
      <c r="D13" s="16">
        <v>34.28</v>
      </c>
      <c r="E13" s="16">
        <v>5.63</v>
      </c>
      <c r="F13" s="16">
        <v>26.21</v>
      </c>
      <c r="G13" s="16">
        <v>16.21</v>
      </c>
    </row>
    <row r="14" spans="1:7">
      <c r="A14" s="15" t="s">
        <v>90</v>
      </c>
      <c r="B14" s="15">
        <v>44022.38</v>
      </c>
      <c r="C14" s="15">
        <v>2125.23</v>
      </c>
      <c r="D14" s="15">
        <v>7999.03</v>
      </c>
      <c r="E14" s="15">
        <v>9067.19</v>
      </c>
      <c r="F14" s="15">
        <v>0</v>
      </c>
      <c r="G14" s="15">
        <v>63213.83</v>
      </c>
    </row>
    <row r="15" spans="1:7">
      <c r="A15" s="15" t="s">
        <v>87</v>
      </c>
      <c r="B15" s="16">
        <v>8.01</v>
      </c>
      <c r="C15" s="16">
        <v>2.14</v>
      </c>
      <c r="D15" s="16">
        <v>11.49</v>
      </c>
      <c r="E15" s="16">
        <v>5.42</v>
      </c>
      <c r="F15" s="16">
        <v>0</v>
      </c>
      <c r="G15" s="16">
        <v>6.67</v>
      </c>
    </row>
    <row r="16" spans="1:7">
      <c r="A16" s="15" t="s">
        <v>91</v>
      </c>
      <c r="B16" s="15">
        <v>30</v>
      </c>
      <c r="C16" s="15">
        <v>93</v>
      </c>
      <c r="D16" s="15">
        <v>67</v>
      </c>
      <c r="E16" s="15">
        <v>34</v>
      </c>
      <c r="F16" s="15">
        <v>0</v>
      </c>
      <c r="G16" s="15">
        <v>45</v>
      </c>
    </row>
    <row r="17" spans="1:7">
      <c r="A17" s="15" t="s">
        <v>92</v>
      </c>
      <c r="B17" s="15">
        <v>70</v>
      </c>
      <c r="C17" s="15">
        <v>7</v>
      </c>
      <c r="D17" s="15">
        <v>33</v>
      </c>
      <c r="E17" s="15">
        <v>66</v>
      </c>
      <c r="F17" s="15">
        <v>0</v>
      </c>
      <c r="G17" s="15">
        <v>55</v>
      </c>
    </row>
    <row r="18" spans="1:7" ht="15.75">
      <c r="A18" s="214"/>
      <c r="B18" s="215"/>
      <c r="C18" s="215"/>
      <c r="D18" s="215"/>
      <c r="E18" s="215"/>
      <c r="F18" s="215"/>
      <c r="G18" s="215"/>
    </row>
  </sheetData>
  <mergeCells count="3">
    <mergeCell ref="A1:G1"/>
    <mergeCell ref="A2:G2"/>
    <mergeCell ref="A18:G18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workbookViewId="0">
      <selection activeCell="I30" sqref="I30"/>
    </sheetView>
  </sheetViews>
  <sheetFormatPr defaultRowHeight="15"/>
  <sheetData>
    <row r="1" spans="1:11">
      <c r="A1" s="209" t="s">
        <v>357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spans="1:11">
      <c r="A2" s="209" t="s">
        <v>358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</row>
    <row r="3" spans="1:11" ht="45">
      <c r="A3" s="24" t="s">
        <v>94</v>
      </c>
      <c r="B3" s="91" t="s">
        <v>2</v>
      </c>
      <c r="C3" s="24" t="s">
        <v>359</v>
      </c>
      <c r="D3" s="24" t="s">
        <v>360</v>
      </c>
      <c r="E3" s="24" t="s">
        <v>195</v>
      </c>
      <c r="F3" s="24" t="s">
        <v>361</v>
      </c>
      <c r="G3" s="24" t="s">
        <v>197</v>
      </c>
      <c r="H3" s="24" t="s">
        <v>362</v>
      </c>
      <c r="I3" s="24" t="s">
        <v>363</v>
      </c>
      <c r="J3" s="24" t="s">
        <v>364</v>
      </c>
      <c r="K3" s="24" t="s">
        <v>365</v>
      </c>
    </row>
    <row r="4" spans="1:11">
      <c r="A4" s="19">
        <v>1</v>
      </c>
      <c r="B4" s="37" t="s">
        <v>12</v>
      </c>
      <c r="C4" s="92">
        <v>4.0762453021499994</v>
      </c>
      <c r="D4" s="26">
        <v>0</v>
      </c>
      <c r="E4" s="26">
        <v>0</v>
      </c>
      <c r="F4" s="26">
        <v>0</v>
      </c>
      <c r="G4" s="26"/>
      <c r="H4" s="26">
        <v>11</v>
      </c>
      <c r="I4" s="26">
        <v>18.71</v>
      </c>
      <c r="J4" s="26">
        <v>3</v>
      </c>
      <c r="K4" s="26">
        <v>7.46</v>
      </c>
    </row>
    <row r="5" spans="1:11">
      <c r="A5" s="19">
        <v>2</v>
      </c>
      <c r="B5" s="37" t="s">
        <v>13</v>
      </c>
      <c r="C5" s="92">
        <v>2.4457471812899998</v>
      </c>
      <c r="D5" s="26">
        <v>0</v>
      </c>
      <c r="E5" s="26">
        <v>0</v>
      </c>
      <c r="F5" s="26">
        <v>0</v>
      </c>
      <c r="G5" s="26">
        <v>0</v>
      </c>
      <c r="H5" s="26">
        <v>0</v>
      </c>
      <c r="I5" s="26">
        <v>0</v>
      </c>
      <c r="J5" s="26">
        <v>0</v>
      </c>
      <c r="K5" s="26">
        <v>0</v>
      </c>
    </row>
    <row r="6" spans="1:11">
      <c r="A6" s="19">
        <v>3</v>
      </c>
      <c r="B6" s="37" t="s">
        <v>14</v>
      </c>
      <c r="C6" s="92">
        <v>8.6304981208600005</v>
      </c>
      <c r="D6" s="26">
        <v>0</v>
      </c>
      <c r="E6" s="26">
        <v>0</v>
      </c>
      <c r="F6" s="26">
        <v>0</v>
      </c>
      <c r="G6" s="26">
        <v>0</v>
      </c>
      <c r="H6" s="26">
        <v>2</v>
      </c>
      <c r="I6" s="26">
        <v>5.41</v>
      </c>
      <c r="J6" s="26">
        <v>0</v>
      </c>
      <c r="K6" s="26">
        <v>0</v>
      </c>
    </row>
    <row r="7" spans="1:11">
      <c r="A7" s="19">
        <v>4</v>
      </c>
      <c r="B7" s="37" t="s">
        <v>15</v>
      </c>
      <c r="C7" s="92">
        <v>8.9677396647299989</v>
      </c>
      <c r="D7" s="26">
        <v>0</v>
      </c>
      <c r="E7" s="26">
        <v>0</v>
      </c>
      <c r="F7" s="26">
        <v>0</v>
      </c>
      <c r="G7" s="26"/>
      <c r="H7" s="26">
        <v>34</v>
      </c>
      <c r="I7" s="26">
        <v>94.16</v>
      </c>
      <c r="J7" s="26">
        <v>8</v>
      </c>
      <c r="K7" s="26">
        <v>7.32</v>
      </c>
    </row>
    <row r="8" spans="1:11">
      <c r="A8" s="19">
        <v>5</v>
      </c>
      <c r="B8" s="37" t="s">
        <v>16</v>
      </c>
      <c r="C8" s="92">
        <v>2.4457471812899998</v>
      </c>
      <c r="D8" s="26">
        <v>0</v>
      </c>
      <c r="E8" s="26">
        <v>0</v>
      </c>
      <c r="F8" s="26">
        <v>0</v>
      </c>
      <c r="G8" s="26">
        <v>0</v>
      </c>
      <c r="H8" s="26">
        <v>1</v>
      </c>
      <c r="I8" s="26">
        <v>2.79</v>
      </c>
      <c r="J8" s="26">
        <v>0</v>
      </c>
      <c r="K8" s="26">
        <v>0</v>
      </c>
    </row>
    <row r="9" spans="1:11">
      <c r="A9" s="19">
        <v>6</v>
      </c>
      <c r="B9" s="37" t="s">
        <v>17</v>
      </c>
      <c r="C9" s="92">
        <v>14.33724154387</v>
      </c>
      <c r="D9" s="26">
        <v>19</v>
      </c>
      <c r="E9" s="26">
        <v>52.51</v>
      </c>
      <c r="F9" s="26">
        <v>19</v>
      </c>
      <c r="G9" s="26">
        <v>52.51</v>
      </c>
      <c r="H9" s="26">
        <v>158</v>
      </c>
      <c r="I9" s="26">
        <v>507.29</v>
      </c>
      <c r="J9" s="26">
        <v>2</v>
      </c>
      <c r="K9" s="26">
        <v>4.3899999999999997</v>
      </c>
    </row>
    <row r="10" spans="1:11">
      <c r="A10" s="19">
        <v>7</v>
      </c>
      <c r="B10" s="37" t="s">
        <v>19</v>
      </c>
      <c r="C10" s="92">
        <v>12.706696922150002</v>
      </c>
      <c r="D10" s="26">
        <v>32</v>
      </c>
      <c r="E10" s="26">
        <v>164.98</v>
      </c>
      <c r="F10" s="26">
        <v>32</v>
      </c>
      <c r="G10" s="26">
        <v>164.98</v>
      </c>
      <c r="H10" s="26">
        <v>168</v>
      </c>
      <c r="I10" s="26">
        <v>1095.32</v>
      </c>
      <c r="J10" s="26">
        <v>7</v>
      </c>
      <c r="K10" s="26">
        <v>7.81</v>
      </c>
    </row>
    <row r="11" spans="1:11">
      <c r="A11" s="19">
        <v>8</v>
      </c>
      <c r="B11" s="93" t="s">
        <v>21</v>
      </c>
      <c r="C11" s="94">
        <v>1</v>
      </c>
      <c r="D11" s="94">
        <v>4</v>
      </c>
      <c r="E11" s="94">
        <v>0</v>
      </c>
      <c r="F11" s="94">
        <v>0</v>
      </c>
      <c r="G11" s="94">
        <v>0</v>
      </c>
      <c r="H11" s="94">
        <v>15</v>
      </c>
      <c r="I11" s="94">
        <v>46.9</v>
      </c>
      <c r="J11" s="94">
        <v>1</v>
      </c>
      <c r="K11" s="94">
        <v>4.16</v>
      </c>
    </row>
    <row r="12" spans="1:11">
      <c r="A12" s="19">
        <v>9</v>
      </c>
      <c r="B12" s="93" t="s">
        <v>204</v>
      </c>
      <c r="C12" s="94">
        <v>2</v>
      </c>
      <c r="D12" s="94">
        <v>2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94">
        <v>0</v>
      </c>
    </row>
    <row r="13" spans="1:11">
      <c r="A13" s="19">
        <v>10</v>
      </c>
      <c r="B13" s="37" t="s">
        <v>22</v>
      </c>
      <c r="C13" s="92">
        <v>3.2609962417199996</v>
      </c>
      <c r="D13" s="26">
        <v>0</v>
      </c>
      <c r="E13" s="26">
        <v>0</v>
      </c>
      <c r="F13" s="26">
        <v>0</v>
      </c>
      <c r="G13" s="26">
        <v>0</v>
      </c>
      <c r="H13" s="26">
        <v>14</v>
      </c>
      <c r="I13" s="26">
        <v>130.51</v>
      </c>
      <c r="J13" s="26">
        <v>1</v>
      </c>
      <c r="K13" s="26">
        <v>3.5</v>
      </c>
    </row>
    <row r="14" spans="1:11">
      <c r="A14" s="19">
        <v>11</v>
      </c>
      <c r="B14" s="37" t="s">
        <v>23</v>
      </c>
      <c r="C14" s="92">
        <v>10.260996241720001</v>
      </c>
      <c r="D14" s="26">
        <v>9</v>
      </c>
      <c r="E14" s="26">
        <v>14.5</v>
      </c>
      <c r="F14" s="26">
        <v>9</v>
      </c>
      <c r="G14" s="26">
        <v>14.5</v>
      </c>
      <c r="H14" s="26">
        <v>9</v>
      </c>
      <c r="I14" s="26">
        <v>14.5</v>
      </c>
      <c r="J14" s="26">
        <v>0</v>
      </c>
      <c r="K14" s="26">
        <v>0</v>
      </c>
    </row>
    <row r="15" spans="1:11">
      <c r="A15" s="19">
        <v>12</v>
      </c>
      <c r="B15" s="37" t="s">
        <v>24</v>
      </c>
      <c r="C15" s="92">
        <v>2.4457471812899998</v>
      </c>
      <c r="D15" s="26">
        <v>0</v>
      </c>
      <c r="E15" s="26">
        <v>0</v>
      </c>
      <c r="F15" s="26">
        <v>0</v>
      </c>
      <c r="G15" s="26">
        <v>0</v>
      </c>
      <c r="H15" s="26">
        <v>19</v>
      </c>
      <c r="I15" s="26">
        <v>63.48</v>
      </c>
      <c r="J15" s="26">
        <v>2</v>
      </c>
      <c r="K15" s="26">
        <v>7.78</v>
      </c>
    </row>
    <row r="16" spans="1:11">
      <c r="A16" s="19">
        <v>13</v>
      </c>
      <c r="B16" s="37" t="s">
        <v>25</v>
      </c>
      <c r="C16" s="92">
        <v>12.706743423010002</v>
      </c>
      <c r="D16" s="26">
        <v>67</v>
      </c>
      <c r="E16" s="26">
        <v>837.31</v>
      </c>
      <c r="F16" s="26">
        <v>57</v>
      </c>
      <c r="G16" s="26">
        <v>145.26</v>
      </c>
      <c r="H16" s="26">
        <v>342</v>
      </c>
      <c r="I16" s="26">
        <v>2166.92</v>
      </c>
      <c r="J16" s="26">
        <v>7</v>
      </c>
      <c r="K16" s="26">
        <v>21.08</v>
      </c>
    </row>
    <row r="17" spans="1:11">
      <c r="A17" s="19">
        <v>14</v>
      </c>
      <c r="B17" s="37" t="s">
        <v>26</v>
      </c>
      <c r="C17" s="92">
        <v>2.4457471812899998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</row>
    <row r="18" spans="1:11">
      <c r="A18" s="19">
        <v>15</v>
      </c>
      <c r="B18" s="37" t="s">
        <v>27</v>
      </c>
      <c r="C18" s="92">
        <v>149.53343810989</v>
      </c>
      <c r="D18" s="26">
        <v>24</v>
      </c>
      <c r="E18" s="26">
        <v>130</v>
      </c>
      <c r="F18" s="26">
        <v>17</v>
      </c>
      <c r="G18" s="26">
        <v>87</v>
      </c>
      <c r="H18" s="26">
        <v>2196</v>
      </c>
      <c r="I18" s="26">
        <v>6569</v>
      </c>
      <c r="J18" s="26">
        <v>68</v>
      </c>
      <c r="K18" s="26">
        <v>175</v>
      </c>
    </row>
    <row r="19" spans="1:11">
      <c r="A19" s="19">
        <v>16</v>
      </c>
      <c r="B19" s="37" t="s">
        <v>28</v>
      </c>
      <c r="C19" s="92">
        <v>7.8152490604300002</v>
      </c>
      <c r="D19" s="26">
        <v>1</v>
      </c>
      <c r="E19" s="26">
        <v>2</v>
      </c>
      <c r="F19" s="26">
        <v>1</v>
      </c>
      <c r="G19" s="26">
        <v>0.45</v>
      </c>
      <c r="H19" s="26">
        <v>36</v>
      </c>
      <c r="I19" s="26">
        <v>77.59</v>
      </c>
      <c r="J19" s="26">
        <v>0</v>
      </c>
      <c r="K19" s="26">
        <v>0</v>
      </c>
    </row>
    <row r="20" spans="1:11">
      <c r="A20" s="19">
        <v>17</v>
      </c>
      <c r="B20" s="37" t="s">
        <v>29</v>
      </c>
      <c r="C20" s="92">
        <v>20.41348684602</v>
      </c>
      <c r="D20" s="26">
        <v>0</v>
      </c>
      <c r="E20" s="26">
        <v>0</v>
      </c>
      <c r="F20" s="26">
        <v>0</v>
      </c>
      <c r="G20" s="26">
        <v>0</v>
      </c>
      <c r="H20" s="26">
        <v>25</v>
      </c>
      <c r="I20" s="26">
        <v>123.05</v>
      </c>
      <c r="J20" s="26">
        <v>2</v>
      </c>
      <c r="K20" s="26">
        <v>3.39</v>
      </c>
    </row>
    <row r="21" spans="1:11">
      <c r="A21" s="19">
        <v>18</v>
      </c>
      <c r="B21" s="37" t="s">
        <v>30</v>
      </c>
      <c r="C21" s="92">
        <v>14.337195043010002</v>
      </c>
      <c r="D21" s="26">
        <v>3</v>
      </c>
      <c r="E21" s="26">
        <v>1.66</v>
      </c>
      <c r="F21" s="26">
        <v>3</v>
      </c>
      <c r="G21" s="26">
        <v>1.66</v>
      </c>
      <c r="H21" s="26">
        <v>32</v>
      </c>
      <c r="I21" s="26">
        <v>89.48</v>
      </c>
      <c r="J21" s="26">
        <v>347</v>
      </c>
      <c r="K21" s="26">
        <v>1880.91</v>
      </c>
    </row>
    <row r="22" spans="1:11">
      <c r="A22" s="19">
        <v>19</v>
      </c>
      <c r="B22" s="37" t="s">
        <v>31</v>
      </c>
      <c r="C22" s="92">
        <v>12.70674342301</v>
      </c>
      <c r="D22" s="26">
        <v>1</v>
      </c>
      <c r="E22" s="26">
        <v>1.45</v>
      </c>
      <c r="F22" s="26">
        <v>0</v>
      </c>
      <c r="G22" s="26">
        <v>0.48</v>
      </c>
      <c r="H22" s="26">
        <v>62</v>
      </c>
      <c r="I22" s="26">
        <v>189.15</v>
      </c>
      <c r="J22" s="26">
        <v>0</v>
      </c>
      <c r="K22" s="26">
        <v>0</v>
      </c>
    </row>
    <row r="23" spans="1:11" ht="30">
      <c r="A23" s="19">
        <v>20</v>
      </c>
      <c r="B23" s="37" t="s">
        <v>366</v>
      </c>
      <c r="C23" s="26">
        <v>3</v>
      </c>
      <c r="D23" s="26">
        <v>2</v>
      </c>
      <c r="E23" s="26">
        <v>9</v>
      </c>
      <c r="F23" s="26">
        <v>2</v>
      </c>
      <c r="G23" s="26">
        <v>9</v>
      </c>
      <c r="H23" s="26">
        <v>0</v>
      </c>
      <c r="I23" s="26">
        <v>25</v>
      </c>
      <c r="J23" s="26">
        <v>0</v>
      </c>
      <c r="K23" s="26">
        <v>0</v>
      </c>
    </row>
    <row r="24" spans="1:11">
      <c r="A24" s="21" t="s">
        <v>104</v>
      </c>
      <c r="B24" s="48" t="s">
        <v>58</v>
      </c>
      <c r="C24" s="95">
        <f>SUM(C4:C23)</f>
        <v>295.53625866773001</v>
      </c>
      <c r="D24" s="27">
        <v>158</v>
      </c>
      <c r="E24" s="27">
        <v>1213.4100000000001</v>
      </c>
      <c r="F24" s="27">
        <v>140</v>
      </c>
      <c r="G24" s="27">
        <v>475.84</v>
      </c>
      <c r="H24" s="27">
        <f>SUM(H4:H23)</f>
        <v>3124</v>
      </c>
      <c r="I24" s="27">
        <f>SUM(I4:I23)</f>
        <v>11219.259999999998</v>
      </c>
      <c r="J24" s="27">
        <v>448</v>
      </c>
      <c r="K24" s="27">
        <v>2122.8000000000002</v>
      </c>
    </row>
    <row r="25" spans="1:11">
      <c r="A25" s="19">
        <v>1</v>
      </c>
      <c r="B25" s="37" t="s">
        <v>37</v>
      </c>
      <c r="C25" s="20">
        <v>37</v>
      </c>
      <c r="D25" s="20">
        <v>0</v>
      </c>
      <c r="E25" s="20">
        <v>0</v>
      </c>
      <c r="F25" s="20">
        <v>0</v>
      </c>
      <c r="G25" s="20">
        <v>0</v>
      </c>
      <c r="H25" s="20">
        <v>4</v>
      </c>
      <c r="I25" s="20">
        <v>6.62</v>
      </c>
      <c r="J25" s="20">
        <v>0</v>
      </c>
      <c r="K25" s="20">
        <v>0</v>
      </c>
    </row>
    <row r="26" spans="1:11">
      <c r="A26" s="19">
        <v>2</v>
      </c>
      <c r="B26" s="37" t="s">
        <v>36</v>
      </c>
      <c r="C26" s="20">
        <v>5</v>
      </c>
      <c r="D26" s="20">
        <v>0</v>
      </c>
      <c r="E26" s="20">
        <v>0</v>
      </c>
      <c r="F26" s="20">
        <v>0</v>
      </c>
      <c r="G26" s="20">
        <v>0</v>
      </c>
      <c r="H26" s="20">
        <v>1</v>
      </c>
      <c r="I26" s="20">
        <v>4.74</v>
      </c>
      <c r="J26" s="20">
        <v>0</v>
      </c>
      <c r="K26" s="20">
        <v>0</v>
      </c>
    </row>
    <row r="27" spans="1:11">
      <c r="A27" s="19">
        <v>3</v>
      </c>
      <c r="B27" s="37" t="s">
        <v>38</v>
      </c>
      <c r="C27" s="20">
        <v>18</v>
      </c>
      <c r="D27" s="20">
        <v>0</v>
      </c>
      <c r="E27" s="20">
        <v>0</v>
      </c>
      <c r="F27" s="20">
        <v>0</v>
      </c>
      <c r="G27" s="20"/>
      <c r="H27" s="20">
        <v>0</v>
      </c>
      <c r="I27" s="20">
        <v>0</v>
      </c>
      <c r="J27" s="20">
        <v>0</v>
      </c>
      <c r="K27" s="20">
        <v>0</v>
      </c>
    </row>
    <row r="28" spans="1:11">
      <c r="A28" s="19">
        <v>4</v>
      </c>
      <c r="B28" s="37" t="s">
        <v>40</v>
      </c>
      <c r="C28" s="20">
        <v>4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</row>
    <row r="29" spans="1:11">
      <c r="A29" s="19">
        <v>5</v>
      </c>
      <c r="B29" s="37" t="s">
        <v>34</v>
      </c>
      <c r="C29" s="20">
        <v>76</v>
      </c>
      <c r="D29" s="20">
        <v>0</v>
      </c>
      <c r="E29" s="20">
        <v>0</v>
      </c>
      <c r="F29" s="20">
        <v>0</v>
      </c>
      <c r="G29" s="20">
        <v>0</v>
      </c>
      <c r="H29" s="20">
        <v>29</v>
      </c>
      <c r="I29" s="20">
        <v>4220.87</v>
      </c>
      <c r="J29" s="20">
        <v>0</v>
      </c>
      <c r="K29" s="20">
        <v>0</v>
      </c>
    </row>
    <row r="30" spans="1:11">
      <c r="A30" s="19">
        <v>6</v>
      </c>
      <c r="B30" s="37" t="s">
        <v>45</v>
      </c>
      <c r="C30" s="20">
        <v>2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</row>
    <row r="31" spans="1:11">
      <c r="A31" s="19">
        <v>7</v>
      </c>
      <c r="B31" s="37" t="s">
        <v>41</v>
      </c>
      <c r="C31" s="20">
        <v>2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</row>
    <row r="32" spans="1:11">
      <c r="A32" s="19">
        <v>8</v>
      </c>
      <c r="B32" s="37" t="s">
        <v>43</v>
      </c>
      <c r="C32" s="20">
        <v>2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</row>
    <row r="33" spans="1:11" ht="30">
      <c r="A33" s="19">
        <v>9</v>
      </c>
      <c r="B33" s="37" t="s">
        <v>35</v>
      </c>
      <c r="C33" s="20">
        <v>23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</row>
    <row r="34" spans="1:11">
      <c r="A34" s="19">
        <v>10</v>
      </c>
      <c r="B34" s="37" t="s">
        <v>39</v>
      </c>
      <c r="C34" s="20">
        <v>2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</row>
    <row r="35" spans="1:11">
      <c r="A35" s="19">
        <v>11</v>
      </c>
      <c r="B35" s="37" t="s">
        <v>44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</row>
    <row r="36" spans="1:11">
      <c r="A36" s="19">
        <v>12</v>
      </c>
      <c r="B36" s="37" t="s">
        <v>42</v>
      </c>
      <c r="C36" s="20">
        <v>15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</row>
    <row r="37" spans="1:11">
      <c r="A37" s="21" t="s">
        <v>105</v>
      </c>
      <c r="B37" s="48" t="s">
        <v>58</v>
      </c>
      <c r="C37" s="22">
        <f>SUM(C25:C36)</f>
        <v>186</v>
      </c>
      <c r="D37" s="22">
        <v>0</v>
      </c>
      <c r="E37" s="22">
        <v>0</v>
      </c>
      <c r="F37" s="22">
        <v>0</v>
      </c>
      <c r="G37" s="22">
        <v>0</v>
      </c>
      <c r="H37" s="22">
        <v>34</v>
      </c>
      <c r="I37" s="22">
        <v>4232.2299999999996</v>
      </c>
      <c r="J37" s="22">
        <v>0</v>
      </c>
      <c r="K37" s="22">
        <v>0</v>
      </c>
    </row>
    <row r="38" spans="1:11">
      <c r="A38" s="19">
        <v>1</v>
      </c>
      <c r="B38" s="37" t="s">
        <v>47</v>
      </c>
      <c r="C38" s="26">
        <v>181</v>
      </c>
      <c r="D38" s="26">
        <v>1</v>
      </c>
      <c r="E38" s="26">
        <v>684</v>
      </c>
      <c r="F38" s="26">
        <v>1</v>
      </c>
      <c r="G38" s="26">
        <v>103.2</v>
      </c>
      <c r="H38" s="26">
        <v>363</v>
      </c>
      <c r="I38" s="26">
        <v>691.63</v>
      </c>
      <c r="J38" s="26">
        <v>24</v>
      </c>
      <c r="K38" s="26">
        <v>82.58</v>
      </c>
    </row>
    <row r="39" spans="1:11">
      <c r="A39" s="21" t="s">
        <v>106</v>
      </c>
      <c r="B39" s="48" t="s">
        <v>58</v>
      </c>
      <c r="C39" s="27">
        <v>181</v>
      </c>
      <c r="D39" s="27">
        <v>1</v>
      </c>
      <c r="E39" s="27">
        <v>684</v>
      </c>
      <c r="F39" s="27">
        <v>1</v>
      </c>
      <c r="G39" s="27">
        <v>103.2</v>
      </c>
      <c r="H39" s="27">
        <v>363</v>
      </c>
      <c r="I39" s="27">
        <v>691.63</v>
      </c>
      <c r="J39" s="27">
        <v>24</v>
      </c>
      <c r="K39" s="27">
        <v>82.58</v>
      </c>
    </row>
    <row r="40" spans="1:11">
      <c r="A40" s="19">
        <v>1</v>
      </c>
      <c r="B40" s="37" t="s">
        <v>50</v>
      </c>
      <c r="C40" s="26">
        <v>106</v>
      </c>
      <c r="D40" s="26">
        <v>5</v>
      </c>
      <c r="E40" s="26">
        <v>4.47</v>
      </c>
      <c r="F40" s="26">
        <v>5</v>
      </c>
      <c r="G40" s="26">
        <v>4.47</v>
      </c>
      <c r="H40" s="26">
        <v>191</v>
      </c>
      <c r="I40" s="26">
        <v>360.98</v>
      </c>
      <c r="J40" s="26">
        <v>0</v>
      </c>
      <c r="K40" s="26">
        <v>84.71</v>
      </c>
    </row>
    <row r="41" spans="1:11">
      <c r="A41" s="19">
        <v>2</v>
      </c>
      <c r="B41" s="37" t="s">
        <v>49</v>
      </c>
      <c r="C41" s="26">
        <v>4</v>
      </c>
      <c r="D41" s="26">
        <v>0</v>
      </c>
      <c r="E41" s="26">
        <v>0</v>
      </c>
      <c r="F41" s="26">
        <v>0</v>
      </c>
      <c r="G41" s="26">
        <v>0</v>
      </c>
      <c r="H41" s="26">
        <v>7</v>
      </c>
      <c r="I41" s="26">
        <v>18.73</v>
      </c>
      <c r="J41" s="26">
        <v>0</v>
      </c>
      <c r="K41" s="26">
        <v>0</v>
      </c>
    </row>
    <row r="42" spans="1:11">
      <c r="A42" s="19">
        <v>3</v>
      </c>
      <c r="B42" s="37" t="s">
        <v>51</v>
      </c>
      <c r="C42" s="26">
        <v>9</v>
      </c>
      <c r="D42" s="26">
        <v>1</v>
      </c>
      <c r="E42" s="26">
        <v>1.22</v>
      </c>
      <c r="F42" s="26">
        <v>1</v>
      </c>
      <c r="G42" s="26">
        <v>1.22</v>
      </c>
      <c r="H42" s="26">
        <v>12</v>
      </c>
      <c r="I42" s="26">
        <v>43.71</v>
      </c>
      <c r="J42" s="26">
        <v>1</v>
      </c>
      <c r="K42" s="26">
        <v>4.09</v>
      </c>
    </row>
    <row r="43" spans="1:11">
      <c r="A43" s="19">
        <v>4</v>
      </c>
      <c r="B43" s="37" t="s">
        <v>52</v>
      </c>
      <c r="C43" s="26">
        <v>4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</row>
    <row r="44" spans="1:11">
      <c r="A44" s="19" t="s">
        <v>140</v>
      </c>
      <c r="B44" s="37" t="s">
        <v>58</v>
      </c>
      <c r="C44" s="26">
        <f t="shared" ref="C44:K44" si="0">SUM(C40:C43)</f>
        <v>123</v>
      </c>
      <c r="D44" s="26">
        <f t="shared" si="0"/>
        <v>6</v>
      </c>
      <c r="E44" s="26">
        <f t="shared" si="0"/>
        <v>5.6899999999999995</v>
      </c>
      <c r="F44" s="26">
        <f t="shared" si="0"/>
        <v>6</v>
      </c>
      <c r="G44" s="26">
        <f t="shared" si="0"/>
        <v>5.6899999999999995</v>
      </c>
      <c r="H44" s="26">
        <f t="shared" si="0"/>
        <v>210</v>
      </c>
      <c r="I44" s="26">
        <f t="shared" si="0"/>
        <v>423.42</v>
      </c>
      <c r="J44" s="26">
        <f t="shared" si="0"/>
        <v>1</v>
      </c>
      <c r="K44" s="26">
        <f t="shared" si="0"/>
        <v>88.8</v>
      </c>
    </row>
    <row r="45" spans="1:11">
      <c r="A45" s="21" t="s">
        <v>110</v>
      </c>
      <c r="B45" s="48" t="s">
        <v>58</v>
      </c>
      <c r="C45" s="95">
        <f>C24+C37+C39+C44</f>
        <v>785.53625866772995</v>
      </c>
      <c r="D45" s="27">
        <v>166</v>
      </c>
      <c r="E45" s="27">
        <v>1903.1</v>
      </c>
      <c r="F45" s="27">
        <v>147</v>
      </c>
      <c r="G45" s="27">
        <v>584.73</v>
      </c>
      <c r="H45" s="27">
        <v>3731</v>
      </c>
      <c r="I45" s="27">
        <v>16566.54</v>
      </c>
      <c r="J45" s="27">
        <v>473</v>
      </c>
      <c r="K45" s="27">
        <v>2294.1799999999998</v>
      </c>
    </row>
    <row r="46" spans="1:11">
      <c r="A46" s="23"/>
      <c r="B46" s="96"/>
    </row>
  </sheetData>
  <mergeCells count="2">
    <mergeCell ref="A1:K1"/>
    <mergeCell ref="A2:K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workbookViewId="0">
      <selection activeCell="G28" sqref="G28"/>
    </sheetView>
  </sheetViews>
  <sheetFormatPr defaultColWidth="15.7109375" defaultRowHeight="15"/>
  <sheetData>
    <row r="1" spans="1:6" ht="30" customHeight="1">
      <c r="A1" s="209" t="s">
        <v>367</v>
      </c>
      <c r="B1" s="210"/>
      <c r="C1" s="210"/>
      <c r="D1" s="210"/>
      <c r="E1" s="210"/>
      <c r="F1" s="210"/>
    </row>
    <row r="2" spans="1:6">
      <c r="A2" s="209" t="s">
        <v>358</v>
      </c>
      <c r="B2" s="210"/>
      <c r="C2" s="210"/>
      <c r="D2" s="210"/>
      <c r="E2" s="210"/>
      <c r="F2" s="210"/>
    </row>
    <row r="3" spans="1:6" ht="30">
      <c r="A3" s="24" t="s">
        <v>94</v>
      </c>
      <c r="B3" s="91" t="s">
        <v>2</v>
      </c>
      <c r="C3" s="24" t="s">
        <v>368</v>
      </c>
      <c r="D3" s="24" t="s">
        <v>369</v>
      </c>
      <c r="E3" s="24" t="s">
        <v>370</v>
      </c>
      <c r="F3" s="24" t="s">
        <v>371</v>
      </c>
    </row>
    <row r="4" spans="1:6">
      <c r="A4" s="19">
        <v>1</v>
      </c>
      <c r="B4" s="37" t="s">
        <v>12</v>
      </c>
      <c r="C4" s="92">
        <v>215.33074649999998</v>
      </c>
      <c r="D4" s="26">
        <v>0</v>
      </c>
      <c r="E4" s="26">
        <v>27</v>
      </c>
      <c r="F4" s="26">
        <v>88.97</v>
      </c>
    </row>
    <row r="5" spans="1:6">
      <c r="A5" s="19">
        <v>2</v>
      </c>
      <c r="B5" s="37" t="s">
        <v>13</v>
      </c>
      <c r="C5" s="92">
        <v>77.584019999999995</v>
      </c>
      <c r="D5" s="26">
        <v>0</v>
      </c>
      <c r="E5" s="26">
        <v>0</v>
      </c>
      <c r="F5" s="26">
        <v>0</v>
      </c>
    </row>
    <row r="6" spans="1:6">
      <c r="A6" s="19">
        <v>3</v>
      </c>
      <c r="B6" s="37" t="s">
        <v>13</v>
      </c>
      <c r="C6" s="92">
        <v>0</v>
      </c>
      <c r="D6" s="26">
        <v>0</v>
      </c>
      <c r="E6" s="26">
        <v>0</v>
      </c>
      <c r="F6" s="26">
        <v>0</v>
      </c>
    </row>
    <row r="7" spans="1:6">
      <c r="A7" s="19">
        <v>4</v>
      </c>
      <c r="B7" s="37" t="s">
        <v>14</v>
      </c>
      <c r="C7" s="92">
        <v>684.80546099999992</v>
      </c>
      <c r="D7" s="26">
        <v>3.35</v>
      </c>
      <c r="E7" s="26">
        <v>0</v>
      </c>
      <c r="F7" s="26">
        <v>259.35000000000002</v>
      </c>
    </row>
    <row r="8" spans="1:6">
      <c r="A8" s="19">
        <v>5</v>
      </c>
      <c r="B8" s="37" t="s">
        <v>15</v>
      </c>
      <c r="C8" s="92">
        <v>442.93671749999999</v>
      </c>
      <c r="D8" s="26">
        <v>332.71</v>
      </c>
      <c r="E8" s="26">
        <v>198</v>
      </c>
      <c r="F8" s="26">
        <v>332.71</v>
      </c>
    </row>
    <row r="9" spans="1:6">
      <c r="A9" s="19">
        <v>6</v>
      </c>
      <c r="B9" s="37" t="s">
        <v>16</v>
      </c>
      <c r="C9" s="92">
        <v>77.584019999999995</v>
      </c>
      <c r="D9" s="26">
        <v>0</v>
      </c>
      <c r="E9" s="26">
        <v>0</v>
      </c>
      <c r="F9" s="26">
        <v>0</v>
      </c>
    </row>
    <row r="10" spans="1:6">
      <c r="A10" s="19">
        <v>7</v>
      </c>
      <c r="B10" s="37" t="s">
        <v>17</v>
      </c>
      <c r="C10" s="92">
        <v>2648.6665759999996</v>
      </c>
      <c r="D10" s="26">
        <v>21.26</v>
      </c>
      <c r="E10" s="26">
        <v>331</v>
      </c>
      <c r="F10" s="26">
        <v>1499.48</v>
      </c>
    </row>
    <row r="11" spans="1:6">
      <c r="A11" s="19">
        <v>8</v>
      </c>
      <c r="B11" s="37" t="s">
        <v>19</v>
      </c>
      <c r="C11" s="92">
        <v>3057.3059669999998</v>
      </c>
      <c r="D11" s="26">
        <v>7.35</v>
      </c>
      <c r="E11" s="26">
        <v>226</v>
      </c>
      <c r="F11" s="26">
        <v>194.23</v>
      </c>
    </row>
    <row r="12" spans="1:6">
      <c r="A12" s="19">
        <v>9</v>
      </c>
      <c r="B12" s="37" t="s">
        <v>22</v>
      </c>
      <c r="C12" s="92">
        <v>624.65123600000004</v>
      </c>
      <c r="D12" s="26">
        <v>0</v>
      </c>
      <c r="E12" s="26">
        <v>179</v>
      </c>
      <c r="F12" s="26">
        <v>5384.98</v>
      </c>
    </row>
    <row r="13" spans="1:6">
      <c r="A13" s="19">
        <v>10</v>
      </c>
      <c r="B13" s="37" t="s">
        <v>23</v>
      </c>
      <c r="C13" s="92">
        <v>497.28062249999999</v>
      </c>
      <c r="D13" s="26">
        <v>1</v>
      </c>
      <c r="E13" s="26">
        <v>4</v>
      </c>
      <c r="F13" s="26">
        <v>805.81</v>
      </c>
    </row>
    <row r="14" spans="1:6">
      <c r="A14" s="19">
        <v>11</v>
      </c>
      <c r="B14" s="37" t="s">
        <v>24</v>
      </c>
      <c r="C14" s="92">
        <v>77.584019999999995</v>
      </c>
      <c r="D14" s="26">
        <v>0</v>
      </c>
      <c r="E14" s="26">
        <v>0</v>
      </c>
      <c r="F14" s="26">
        <v>0</v>
      </c>
    </row>
    <row r="15" spans="1:6">
      <c r="A15" s="19">
        <v>12</v>
      </c>
      <c r="B15" s="37" t="s">
        <v>25</v>
      </c>
      <c r="C15" s="92">
        <v>2285.8580320000001</v>
      </c>
      <c r="D15" s="26">
        <v>19.100000000000001</v>
      </c>
      <c r="E15" s="26">
        <v>631</v>
      </c>
      <c r="F15" s="26">
        <v>237.02</v>
      </c>
    </row>
    <row r="16" spans="1:6">
      <c r="A16" s="19">
        <v>13</v>
      </c>
      <c r="B16" s="37" t="s">
        <v>26</v>
      </c>
      <c r="C16" s="92">
        <v>77.584019999999995</v>
      </c>
      <c r="D16" s="26">
        <v>0</v>
      </c>
      <c r="E16" s="26">
        <v>0</v>
      </c>
      <c r="F16" s="26">
        <v>0</v>
      </c>
    </row>
    <row r="17" spans="1:6">
      <c r="A17" s="19">
        <v>14</v>
      </c>
      <c r="B17" s="37" t="s">
        <v>27</v>
      </c>
      <c r="C17" s="92">
        <v>36588.061166500003</v>
      </c>
      <c r="D17" s="26">
        <v>297</v>
      </c>
      <c r="E17" s="26">
        <v>55059</v>
      </c>
      <c r="F17" s="26">
        <v>36983</v>
      </c>
    </row>
    <row r="18" spans="1:6">
      <c r="A18" s="19">
        <v>15</v>
      </c>
      <c r="B18" s="37" t="s">
        <v>28</v>
      </c>
      <c r="C18" s="92">
        <v>1033.9904915</v>
      </c>
      <c r="D18" s="26">
        <v>6.63</v>
      </c>
      <c r="E18" s="26">
        <v>120</v>
      </c>
      <c r="F18" s="26">
        <v>93.36</v>
      </c>
    </row>
    <row r="19" spans="1:6">
      <c r="A19" s="19">
        <v>16</v>
      </c>
      <c r="B19" s="37" t="s">
        <v>29</v>
      </c>
      <c r="C19" s="92">
        <v>3975.2543445000001</v>
      </c>
      <c r="D19" s="26">
        <v>75.540000000000006</v>
      </c>
      <c r="E19" s="26">
        <v>2768</v>
      </c>
      <c r="F19" s="26">
        <v>4742.1400000000003</v>
      </c>
    </row>
    <row r="20" spans="1:6">
      <c r="A20" s="19">
        <v>17</v>
      </c>
      <c r="B20" s="37" t="s">
        <v>30</v>
      </c>
      <c r="C20" s="92">
        <v>2965.0525025000002</v>
      </c>
      <c r="D20" s="26">
        <v>16.989999999999998</v>
      </c>
      <c r="E20" s="26">
        <v>196</v>
      </c>
      <c r="F20" s="26">
        <v>116.31</v>
      </c>
    </row>
    <row r="21" spans="1:6">
      <c r="A21" s="19">
        <v>18</v>
      </c>
      <c r="B21" s="37" t="s">
        <v>31</v>
      </c>
      <c r="C21" s="92">
        <v>1761.0677205000002</v>
      </c>
      <c r="D21" s="26">
        <v>7.49</v>
      </c>
      <c r="E21" s="26">
        <v>126</v>
      </c>
      <c r="F21" s="26">
        <v>701</v>
      </c>
    </row>
    <row r="22" spans="1:6">
      <c r="A22" s="19">
        <v>19</v>
      </c>
      <c r="B22" s="37" t="s">
        <v>18</v>
      </c>
      <c r="C22" s="92">
        <v>624.65123600000004</v>
      </c>
      <c r="D22" s="26">
        <v>10</v>
      </c>
      <c r="E22" s="26">
        <v>80</v>
      </c>
      <c r="F22" s="26">
        <v>40</v>
      </c>
    </row>
    <row r="23" spans="1:6">
      <c r="A23" s="19"/>
      <c r="B23" s="37" t="s">
        <v>205</v>
      </c>
      <c r="C23" s="92">
        <v>471.07720799999998</v>
      </c>
      <c r="D23" s="26"/>
      <c r="E23" s="26"/>
      <c r="F23" s="26"/>
    </row>
    <row r="24" spans="1:6">
      <c r="A24" s="21" t="s">
        <v>104</v>
      </c>
      <c r="B24" s="48" t="s">
        <v>58</v>
      </c>
      <c r="C24" s="95">
        <f>SUM(C4:C23)</f>
        <v>58186.326108000008</v>
      </c>
      <c r="D24" s="27">
        <v>798.42</v>
      </c>
      <c r="E24" s="27">
        <v>59945</v>
      </c>
      <c r="F24" s="27">
        <v>51478.36</v>
      </c>
    </row>
    <row r="25" spans="1:6">
      <c r="A25" s="19">
        <v>1</v>
      </c>
      <c r="B25" s="37" t="s">
        <v>37</v>
      </c>
      <c r="C25" s="20">
        <v>5071</v>
      </c>
      <c r="D25" s="20">
        <v>125.77</v>
      </c>
      <c r="E25" s="20">
        <v>1258</v>
      </c>
      <c r="F25" s="20">
        <v>387.35</v>
      </c>
    </row>
    <row r="26" spans="1:6">
      <c r="A26" s="19">
        <v>2</v>
      </c>
      <c r="B26" s="37" t="s">
        <v>36</v>
      </c>
      <c r="C26" s="20">
        <v>144</v>
      </c>
      <c r="D26" s="20">
        <v>14.54</v>
      </c>
      <c r="E26" s="20">
        <v>16</v>
      </c>
      <c r="F26" s="20">
        <v>68.28</v>
      </c>
    </row>
    <row r="27" spans="1:6">
      <c r="A27" s="19">
        <v>3</v>
      </c>
      <c r="B27" s="37" t="s">
        <v>38</v>
      </c>
      <c r="C27" s="20">
        <v>3425</v>
      </c>
      <c r="D27" s="20">
        <v>138.19</v>
      </c>
      <c r="E27" s="20">
        <v>138</v>
      </c>
      <c r="F27" s="20">
        <v>217.74</v>
      </c>
    </row>
    <row r="28" spans="1:6">
      <c r="A28" s="19">
        <v>4</v>
      </c>
      <c r="B28" s="37" t="s">
        <v>21</v>
      </c>
      <c r="C28" s="20">
        <v>301</v>
      </c>
      <c r="D28" s="20">
        <v>0</v>
      </c>
      <c r="E28" s="20">
        <v>6</v>
      </c>
      <c r="F28" s="20">
        <v>21.96</v>
      </c>
    </row>
    <row r="29" spans="1:6">
      <c r="A29" s="19">
        <v>5</v>
      </c>
      <c r="B29" s="37" t="s">
        <v>40</v>
      </c>
      <c r="C29" s="20">
        <v>473</v>
      </c>
      <c r="D29" s="20">
        <v>0</v>
      </c>
      <c r="E29" s="20">
        <v>67</v>
      </c>
      <c r="F29" s="20">
        <v>78</v>
      </c>
    </row>
    <row r="30" spans="1:6">
      <c r="A30" s="19">
        <v>6</v>
      </c>
      <c r="B30" s="37" t="s">
        <v>34</v>
      </c>
      <c r="C30" s="20">
        <v>1654</v>
      </c>
      <c r="D30" s="20">
        <v>0</v>
      </c>
      <c r="E30" s="20">
        <v>140</v>
      </c>
      <c r="F30" s="20">
        <v>300.02</v>
      </c>
    </row>
    <row r="31" spans="1:6">
      <c r="A31" s="19">
        <v>7</v>
      </c>
      <c r="B31" s="37" t="s">
        <v>45</v>
      </c>
      <c r="C31" s="20">
        <v>78</v>
      </c>
      <c r="D31" s="20">
        <v>0</v>
      </c>
      <c r="E31" s="20">
        <v>0</v>
      </c>
      <c r="F31" s="20">
        <v>0</v>
      </c>
    </row>
    <row r="32" spans="1:6">
      <c r="A32" s="19">
        <v>8</v>
      </c>
      <c r="B32" s="37" t="s">
        <v>41</v>
      </c>
      <c r="C32" s="20">
        <v>78</v>
      </c>
      <c r="D32" s="20">
        <v>0</v>
      </c>
      <c r="E32" s="20">
        <v>0</v>
      </c>
      <c r="F32" s="20">
        <v>0</v>
      </c>
    </row>
    <row r="33" spans="1:6">
      <c r="A33" s="19">
        <v>9</v>
      </c>
      <c r="B33" s="37" t="s">
        <v>43</v>
      </c>
      <c r="C33" s="20">
        <v>78</v>
      </c>
      <c r="D33" s="20">
        <v>6.89</v>
      </c>
      <c r="E33" s="20">
        <v>14</v>
      </c>
      <c r="F33" s="20">
        <v>17.28</v>
      </c>
    </row>
    <row r="34" spans="1:6">
      <c r="A34" s="19">
        <v>10</v>
      </c>
      <c r="B34" s="37" t="s">
        <v>35</v>
      </c>
      <c r="C34" s="20">
        <v>732</v>
      </c>
      <c r="D34" s="20">
        <v>80.599999999999994</v>
      </c>
      <c r="E34" s="20">
        <v>940</v>
      </c>
      <c r="F34" s="20">
        <v>384.7</v>
      </c>
    </row>
    <row r="35" spans="1:6">
      <c r="A35" s="19">
        <v>11</v>
      </c>
      <c r="B35" s="37" t="s">
        <v>39</v>
      </c>
      <c r="C35" s="20">
        <v>78</v>
      </c>
      <c r="D35" s="20">
        <v>0</v>
      </c>
      <c r="E35" s="20">
        <v>0</v>
      </c>
      <c r="F35" s="20">
        <v>0</v>
      </c>
    </row>
    <row r="36" spans="1:6">
      <c r="A36" s="19">
        <v>12</v>
      </c>
      <c r="B36" s="37" t="s">
        <v>44</v>
      </c>
      <c r="C36" s="20">
        <v>0</v>
      </c>
      <c r="D36" s="20">
        <v>43.31</v>
      </c>
      <c r="E36" s="20">
        <v>587</v>
      </c>
      <c r="F36" s="20">
        <v>145.78</v>
      </c>
    </row>
    <row r="37" spans="1:6">
      <c r="A37" s="19">
        <v>13</v>
      </c>
      <c r="B37" s="37" t="s">
        <v>42</v>
      </c>
      <c r="C37" s="20">
        <v>2465</v>
      </c>
      <c r="D37" s="20">
        <v>0</v>
      </c>
      <c r="E37" s="20">
        <v>988</v>
      </c>
      <c r="F37" s="20">
        <v>245.11</v>
      </c>
    </row>
    <row r="38" spans="1:6">
      <c r="A38" s="21" t="s">
        <v>105</v>
      </c>
      <c r="B38" s="48" t="s">
        <v>58</v>
      </c>
      <c r="C38" s="22">
        <f>SUM(C25:C37)</f>
        <v>14577</v>
      </c>
      <c r="D38" s="22">
        <v>409.3</v>
      </c>
      <c r="E38" s="22">
        <v>4154</v>
      </c>
      <c r="F38" s="22">
        <v>1866.22</v>
      </c>
    </row>
    <row r="39" spans="1:6">
      <c r="A39" s="19">
        <v>1</v>
      </c>
      <c r="B39" s="37" t="s">
        <v>47</v>
      </c>
      <c r="C39" s="20">
        <v>13885</v>
      </c>
      <c r="D39" s="20">
        <v>1488.86</v>
      </c>
      <c r="E39" s="20">
        <v>25770</v>
      </c>
      <c r="F39" s="20">
        <v>12952.64</v>
      </c>
    </row>
    <row r="40" spans="1:6">
      <c r="A40" s="21" t="s">
        <v>106</v>
      </c>
      <c r="B40" s="48" t="s">
        <v>58</v>
      </c>
      <c r="C40" s="22">
        <v>13885</v>
      </c>
      <c r="D40" s="22">
        <v>1488.86</v>
      </c>
      <c r="E40" s="22">
        <v>25770</v>
      </c>
      <c r="F40" s="22">
        <v>12952.64</v>
      </c>
    </row>
    <row r="41" spans="1:6">
      <c r="A41" s="19">
        <v>1</v>
      </c>
      <c r="B41" s="37" t="s">
        <v>50</v>
      </c>
      <c r="C41" s="26">
        <v>10554</v>
      </c>
      <c r="D41" s="26">
        <v>1078.46</v>
      </c>
      <c r="E41" s="26">
        <v>27575</v>
      </c>
      <c r="F41" s="26">
        <v>131339.85</v>
      </c>
    </row>
    <row r="42" spans="1:6">
      <c r="A42" s="19">
        <v>2</v>
      </c>
      <c r="B42" s="37" t="s">
        <v>49</v>
      </c>
      <c r="C42" s="26">
        <v>203</v>
      </c>
      <c r="D42" s="26">
        <v>0</v>
      </c>
      <c r="E42" s="26">
        <v>0</v>
      </c>
      <c r="F42" s="26">
        <v>0</v>
      </c>
    </row>
    <row r="43" spans="1:6">
      <c r="A43" s="19">
        <v>3</v>
      </c>
      <c r="B43" s="37" t="s">
        <v>51</v>
      </c>
      <c r="C43" s="26">
        <v>617</v>
      </c>
      <c r="D43" s="26">
        <v>0</v>
      </c>
      <c r="E43" s="26">
        <v>0</v>
      </c>
      <c r="F43" s="26">
        <v>0</v>
      </c>
    </row>
    <row r="44" spans="1:6">
      <c r="A44" s="31">
        <v>4</v>
      </c>
      <c r="B44" s="97" t="s">
        <v>52</v>
      </c>
      <c r="C44" s="98">
        <v>203</v>
      </c>
      <c r="D44" s="98">
        <v>0</v>
      </c>
      <c r="E44" s="98">
        <v>0</v>
      </c>
      <c r="F44" s="98">
        <v>0</v>
      </c>
    </row>
    <row r="45" spans="1:6">
      <c r="A45" s="28" t="s">
        <v>140</v>
      </c>
      <c r="B45" s="99" t="s">
        <v>372</v>
      </c>
      <c r="C45" s="5">
        <f>SUM(C41:C44)</f>
        <v>11577</v>
      </c>
      <c r="D45" s="5">
        <f>SUM(D41:D44)</f>
        <v>1078.46</v>
      </c>
      <c r="E45" s="5">
        <f>SUM(E41:E44)</f>
        <v>27575</v>
      </c>
      <c r="F45" s="5">
        <f>SUM(F41:F44)</f>
        <v>131339.85</v>
      </c>
    </row>
    <row r="46" spans="1:6">
      <c r="A46" s="33" t="s">
        <v>110</v>
      </c>
      <c r="B46" s="100" t="s">
        <v>58</v>
      </c>
      <c r="C46" s="101">
        <f>C24+C38+C40+C45</f>
        <v>98225.326108000008</v>
      </c>
      <c r="D46" s="102">
        <v>3775.04</v>
      </c>
      <c r="E46" s="102">
        <v>117444</v>
      </c>
      <c r="F46" s="102">
        <v>197637.07</v>
      </c>
    </row>
  </sheetData>
  <mergeCells count="2">
    <mergeCell ref="A1:F1"/>
    <mergeCell ref="A2:F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workbookViewId="0">
      <selection activeCell="L30" sqref="L30"/>
    </sheetView>
  </sheetViews>
  <sheetFormatPr defaultRowHeight="15"/>
  <sheetData>
    <row r="1" spans="1:22">
      <c r="A1" s="209" t="s">
        <v>373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</row>
    <row r="2" spans="1:22">
      <c r="A2" s="209" t="s">
        <v>358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</row>
    <row r="3" spans="1:22" ht="45">
      <c r="A3" s="24" t="s">
        <v>94</v>
      </c>
      <c r="B3" s="91" t="s">
        <v>2</v>
      </c>
      <c r="C3" s="24" t="s">
        <v>374</v>
      </c>
      <c r="D3" s="24" t="s">
        <v>375</v>
      </c>
      <c r="E3" s="24" t="s">
        <v>376</v>
      </c>
      <c r="F3" s="24" t="s">
        <v>377</v>
      </c>
      <c r="G3" s="24" t="s">
        <v>378</v>
      </c>
      <c r="H3" s="24" t="s">
        <v>379</v>
      </c>
      <c r="I3" s="24" t="s">
        <v>380</v>
      </c>
      <c r="J3" s="24" t="s">
        <v>381</v>
      </c>
      <c r="K3" s="24" t="s">
        <v>382</v>
      </c>
      <c r="L3" s="24" t="s">
        <v>383</v>
      </c>
      <c r="M3" s="24" t="s">
        <v>384</v>
      </c>
      <c r="N3" s="24" t="s">
        <v>385</v>
      </c>
      <c r="O3" s="24" t="s">
        <v>386</v>
      </c>
      <c r="P3" s="24" t="s">
        <v>387</v>
      </c>
      <c r="Q3" s="24" t="s">
        <v>388</v>
      </c>
      <c r="R3" s="24" t="s">
        <v>389</v>
      </c>
      <c r="S3" s="24" t="s">
        <v>390</v>
      </c>
      <c r="T3" s="24" t="s">
        <v>391</v>
      </c>
      <c r="U3" s="24" t="s">
        <v>392</v>
      </c>
      <c r="V3" s="24" t="s">
        <v>393</v>
      </c>
    </row>
    <row r="4" spans="1:22">
      <c r="A4" s="19">
        <v>1</v>
      </c>
      <c r="B4" s="37" t="s">
        <v>12</v>
      </c>
      <c r="C4" s="92">
        <v>4.0762453021499994</v>
      </c>
      <c r="D4" s="26">
        <v>0</v>
      </c>
      <c r="E4" s="26">
        <v>0</v>
      </c>
      <c r="F4" s="26">
        <v>10</v>
      </c>
      <c r="G4" s="26">
        <v>17.36</v>
      </c>
      <c r="H4" s="26">
        <v>0</v>
      </c>
      <c r="I4" s="26">
        <v>0</v>
      </c>
      <c r="J4" s="26">
        <v>0</v>
      </c>
      <c r="K4" s="26">
        <v>37</v>
      </c>
      <c r="L4" s="26">
        <v>218.88</v>
      </c>
      <c r="M4" s="26">
        <v>0</v>
      </c>
      <c r="N4" s="26">
        <v>0</v>
      </c>
      <c r="O4" s="26">
        <v>0</v>
      </c>
      <c r="P4" s="26">
        <v>0</v>
      </c>
      <c r="Q4" s="26">
        <v>0</v>
      </c>
      <c r="R4" s="26">
        <v>0</v>
      </c>
      <c r="S4" s="26">
        <v>0</v>
      </c>
      <c r="T4" s="26">
        <v>0</v>
      </c>
      <c r="U4" s="26">
        <v>47</v>
      </c>
      <c r="V4" s="26">
        <v>236.24</v>
      </c>
    </row>
    <row r="5" spans="1:22">
      <c r="A5" s="19">
        <v>2</v>
      </c>
      <c r="B5" s="37" t="s">
        <v>13</v>
      </c>
      <c r="C5" s="92">
        <v>2.4457471812899998</v>
      </c>
      <c r="D5" s="26">
        <v>0</v>
      </c>
      <c r="E5" s="26">
        <v>0</v>
      </c>
      <c r="F5" s="26">
        <v>0</v>
      </c>
      <c r="G5" s="26">
        <v>0</v>
      </c>
      <c r="H5" s="26">
        <v>25</v>
      </c>
      <c r="I5" s="26">
        <v>0</v>
      </c>
      <c r="J5" s="26">
        <v>0</v>
      </c>
      <c r="K5" s="26">
        <v>6</v>
      </c>
      <c r="L5" s="26">
        <v>94.05</v>
      </c>
      <c r="M5" s="26">
        <v>60</v>
      </c>
      <c r="N5" s="26">
        <v>0</v>
      </c>
      <c r="O5" s="26">
        <v>0</v>
      </c>
      <c r="P5" s="26">
        <v>0</v>
      </c>
      <c r="Q5" s="26">
        <v>0</v>
      </c>
      <c r="R5" s="26">
        <v>88</v>
      </c>
      <c r="S5" s="26">
        <v>0</v>
      </c>
      <c r="T5" s="26">
        <v>0</v>
      </c>
      <c r="U5" s="26">
        <v>6</v>
      </c>
      <c r="V5" s="26">
        <v>94.05</v>
      </c>
    </row>
    <row r="6" spans="1:22">
      <c r="A6" s="19">
        <v>3</v>
      </c>
      <c r="B6" s="37" t="s">
        <v>13</v>
      </c>
      <c r="C6" s="92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6</v>
      </c>
      <c r="L6" s="26">
        <v>84.73</v>
      </c>
      <c r="M6" s="26">
        <v>0</v>
      </c>
      <c r="N6" s="26">
        <v>0</v>
      </c>
      <c r="O6" s="26">
        <v>0</v>
      </c>
      <c r="P6" s="26">
        <v>0</v>
      </c>
      <c r="Q6" s="26">
        <v>0</v>
      </c>
      <c r="R6" s="26">
        <v>0</v>
      </c>
      <c r="S6" s="26">
        <v>0</v>
      </c>
      <c r="T6" s="26">
        <v>0</v>
      </c>
      <c r="U6" s="26">
        <v>6</v>
      </c>
      <c r="V6" s="26">
        <v>84.73</v>
      </c>
    </row>
    <row r="7" spans="1:22">
      <c r="A7" s="19">
        <v>4</v>
      </c>
      <c r="B7" s="37" t="s">
        <v>14</v>
      </c>
      <c r="C7" s="92">
        <v>8.6304981208600005</v>
      </c>
      <c r="D7" s="26">
        <v>0</v>
      </c>
      <c r="E7" s="26">
        <v>0</v>
      </c>
      <c r="F7" s="26">
        <v>47</v>
      </c>
      <c r="G7" s="26">
        <v>106.82</v>
      </c>
      <c r="H7" s="26">
        <v>0</v>
      </c>
      <c r="I7" s="26">
        <v>1</v>
      </c>
      <c r="J7" s="26">
        <v>8.6999999999999993</v>
      </c>
      <c r="K7" s="26">
        <v>149</v>
      </c>
      <c r="L7" s="26">
        <v>1215.94</v>
      </c>
      <c r="M7" s="26">
        <v>0</v>
      </c>
      <c r="N7" s="26">
        <v>0</v>
      </c>
      <c r="O7" s="26">
        <v>0</v>
      </c>
      <c r="P7" s="26">
        <v>15</v>
      </c>
      <c r="Q7" s="26">
        <v>867.21</v>
      </c>
      <c r="R7" s="26">
        <v>0</v>
      </c>
      <c r="S7" s="26">
        <v>1</v>
      </c>
      <c r="T7" s="26">
        <v>8.6999999999999993</v>
      </c>
      <c r="U7" s="26">
        <v>211</v>
      </c>
      <c r="V7" s="26">
        <v>2189.9699999999998</v>
      </c>
    </row>
    <row r="8" spans="1:22">
      <c r="A8" s="19">
        <v>5</v>
      </c>
      <c r="B8" s="37" t="s">
        <v>15</v>
      </c>
      <c r="C8" s="92">
        <v>8.9677396647299989</v>
      </c>
      <c r="D8" s="26">
        <v>0</v>
      </c>
      <c r="E8" s="26">
        <v>94.17</v>
      </c>
      <c r="F8" s="26">
        <v>34</v>
      </c>
      <c r="G8" s="26">
        <v>94.17</v>
      </c>
      <c r="H8" s="26">
        <v>0</v>
      </c>
      <c r="I8" s="26">
        <v>0</v>
      </c>
      <c r="J8" s="26">
        <v>111.26</v>
      </c>
      <c r="K8" s="26">
        <v>15</v>
      </c>
      <c r="L8" s="26">
        <v>111.26</v>
      </c>
      <c r="M8" s="26">
        <v>0</v>
      </c>
      <c r="N8" s="26">
        <v>0</v>
      </c>
      <c r="O8" s="26">
        <v>7.22</v>
      </c>
      <c r="P8" s="26">
        <v>68</v>
      </c>
      <c r="Q8" s="26">
        <v>7.22</v>
      </c>
      <c r="R8" s="26">
        <v>0</v>
      </c>
      <c r="S8" s="26">
        <v>0</v>
      </c>
      <c r="T8" s="26">
        <v>212.65</v>
      </c>
      <c r="U8" s="26">
        <v>117</v>
      </c>
      <c r="V8" s="26">
        <v>212.65</v>
      </c>
    </row>
    <row r="9" spans="1:22">
      <c r="A9" s="19">
        <v>6</v>
      </c>
      <c r="B9" s="37" t="s">
        <v>16</v>
      </c>
      <c r="C9" s="92">
        <v>2.4457471812899998</v>
      </c>
      <c r="D9" s="26">
        <v>0</v>
      </c>
      <c r="E9" s="26">
        <v>0</v>
      </c>
      <c r="F9" s="26">
        <v>1</v>
      </c>
      <c r="G9" s="26">
        <v>2.79</v>
      </c>
      <c r="H9" s="26">
        <v>16</v>
      </c>
      <c r="I9" s="26">
        <v>0</v>
      </c>
      <c r="J9" s="26">
        <v>0</v>
      </c>
      <c r="K9" s="26">
        <v>0</v>
      </c>
      <c r="L9" s="26">
        <v>0</v>
      </c>
      <c r="M9" s="26">
        <v>40</v>
      </c>
      <c r="N9" s="26">
        <v>0</v>
      </c>
      <c r="O9" s="26">
        <v>0</v>
      </c>
      <c r="P9" s="26">
        <v>4</v>
      </c>
      <c r="Q9" s="26">
        <v>6.19</v>
      </c>
      <c r="R9" s="26">
        <v>58</v>
      </c>
      <c r="S9" s="26">
        <v>0</v>
      </c>
      <c r="T9" s="26">
        <v>0</v>
      </c>
      <c r="U9" s="26">
        <v>5</v>
      </c>
      <c r="V9" s="26">
        <v>8.98</v>
      </c>
    </row>
    <row r="10" spans="1:22">
      <c r="A10" s="19">
        <v>7</v>
      </c>
      <c r="B10" s="37" t="s">
        <v>17</v>
      </c>
      <c r="C10" s="92">
        <v>14.33724154387</v>
      </c>
      <c r="D10" s="26">
        <v>19</v>
      </c>
      <c r="E10" s="26">
        <v>52.51</v>
      </c>
      <c r="F10" s="26">
        <v>156</v>
      </c>
      <c r="G10" s="26">
        <v>447.17</v>
      </c>
      <c r="H10" s="26">
        <v>235</v>
      </c>
      <c r="I10" s="26">
        <v>12</v>
      </c>
      <c r="J10" s="26">
        <v>94.25</v>
      </c>
      <c r="K10" s="26">
        <v>61</v>
      </c>
      <c r="L10" s="26">
        <v>534.84</v>
      </c>
      <c r="M10" s="26">
        <v>366</v>
      </c>
      <c r="N10" s="26">
        <v>8</v>
      </c>
      <c r="O10" s="26">
        <v>23.37</v>
      </c>
      <c r="P10" s="26">
        <v>0</v>
      </c>
      <c r="Q10" s="26">
        <v>0</v>
      </c>
      <c r="R10" s="26">
        <v>615</v>
      </c>
      <c r="S10" s="26">
        <v>39</v>
      </c>
      <c r="T10" s="26">
        <v>170.13</v>
      </c>
      <c r="U10" s="26">
        <v>217</v>
      </c>
      <c r="V10" s="26">
        <v>982.01</v>
      </c>
    </row>
    <row r="11" spans="1:22">
      <c r="A11" s="19">
        <v>8</v>
      </c>
      <c r="B11" s="37" t="s">
        <v>19</v>
      </c>
      <c r="C11" s="92">
        <v>12.706696922150002</v>
      </c>
      <c r="D11" s="26">
        <v>32</v>
      </c>
      <c r="E11" s="26">
        <v>164.98</v>
      </c>
      <c r="F11" s="26">
        <v>92</v>
      </c>
      <c r="G11" s="26">
        <v>395.65</v>
      </c>
      <c r="H11" s="26">
        <v>179</v>
      </c>
      <c r="I11" s="26">
        <v>0</v>
      </c>
      <c r="J11" s="26">
        <v>0</v>
      </c>
      <c r="K11" s="26">
        <v>18</v>
      </c>
      <c r="L11" s="26">
        <v>179.49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192</v>
      </c>
      <c r="S11" s="26">
        <v>32</v>
      </c>
      <c r="T11" s="26">
        <v>164.98</v>
      </c>
      <c r="U11" s="26">
        <v>110</v>
      </c>
      <c r="V11" s="26">
        <v>575.14</v>
      </c>
    </row>
    <row r="12" spans="1:22">
      <c r="A12" s="19">
        <v>9</v>
      </c>
      <c r="B12" s="37" t="s">
        <v>204</v>
      </c>
      <c r="C12" s="92">
        <v>2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26">
        <v>0</v>
      </c>
      <c r="T12" s="26">
        <v>0</v>
      </c>
      <c r="U12" s="26">
        <v>0</v>
      </c>
      <c r="V12" s="26">
        <v>0</v>
      </c>
    </row>
    <row r="13" spans="1:22">
      <c r="A13" s="19">
        <v>10</v>
      </c>
      <c r="B13" s="37" t="s">
        <v>22</v>
      </c>
      <c r="C13" s="92">
        <v>3.2609962417199996</v>
      </c>
      <c r="D13" s="26">
        <v>0</v>
      </c>
      <c r="E13" s="26">
        <v>0</v>
      </c>
      <c r="F13" s="26">
        <v>3</v>
      </c>
      <c r="G13" s="26">
        <v>7.98</v>
      </c>
      <c r="H13" s="26">
        <v>22</v>
      </c>
      <c r="I13" s="26">
        <v>1</v>
      </c>
      <c r="J13" s="26">
        <v>12.6</v>
      </c>
      <c r="K13" s="26">
        <v>29</v>
      </c>
      <c r="L13" s="26">
        <v>276.77</v>
      </c>
      <c r="M13" s="26">
        <v>79</v>
      </c>
      <c r="N13" s="26">
        <v>0</v>
      </c>
      <c r="O13" s="26">
        <v>0</v>
      </c>
      <c r="P13" s="26">
        <v>0</v>
      </c>
      <c r="Q13" s="26">
        <v>0</v>
      </c>
      <c r="R13" s="26">
        <v>104</v>
      </c>
      <c r="S13" s="26">
        <v>1</v>
      </c>
      <c r="T13" s="26">
        <v>12.6</v>
      </c>
      <c r="U13" s="26">
        <v>32</v>
      </c>
      <c r="V13" s="26">
        <v>284.75</v>
      </c>
    </row>
    <row r="14" spans="1:22">
      <c r="A14" s="19">
        <v>11</v>
      </c>
      <c r="B14" s="37" t="s">
        <v>23</v>
      </c>
      <c r="C14" s="92">
        <v>10.260996241720001</v>
      </c>
      <c r="D14" s="26">
        <v>9</v>
      </c>
      <c r="E14" s="26">
        <v>14.5</v>
      </c>
      <c r="F14" s="26">
        <v>9</v>
      </c>
      <c r="G14" s="26">
        <v>14.5</v>
      </c>
      <c r="H14" s="26">
        <v>76</v>
      </c>
      <c r="I14" s="26">
        <v>74</v>
      </c>
      <c r="J14" s="26">
        <v>658.64</v>
      </c>
      <c r="K14" s="26">
        <v>2</v>
      </c>
      <c r="L14" s="26">
        <v>658.64</v>
      </c>
      <c r="M14" s="26">
        <v>0</v>
      </c>
      <c r="N14" s="26">
        <v>88</v>
      </c>
      <c r="O14" s="26">
        <v>161.88</v>
      </c>
      <c r="P14" s="26">
        <v>88</v>
      </c>
      <c r="Q14" s="26">
        <v>161.88</v>
      </c>
      <c r="R14" s="26">
        <v>78</v>
      </c>
      <c r="S14" s="26">
        <v>171</v>
      </c>
      <c r="T14" s="26">
        <v>835.02</v>
      </c>
      <c r="U14" s="26">
        <v>99</v>
      </c>
      <c r="V14" s="26">
        <v>835.02</v>
      </c>
    </row>
    <row r="15" spans="1:22">
      <c r="A15" s="19">
        <v>12</v>
      </c>
      <c r="B15" s="37" t="s">
        <v>24</v>
      </c>
      <c r="C15" s="92">
        <v>2.4457471812899998</v>
      </c>
      <c r="D15" s="26">
        <v>0</v>
      </c>
      <c r="E15" s="26">
        <v>0</v>
      </c>
      <c r="F15" s="26">
        <v>11</v>
      </c>
      <c r="G15" s="26">
        <v>40.479999999999997</v>
      </c>
      <c r="H15" s="26">
        <v>0</v>
      </c>
      <c r="I15" s="26">
        <v>0</v>
      </c>
      <c r="J15" s="26">
        <v>0</v>
      </c>
      <c r="K15" s="26">
        <v>6</v>
      </c>
      <c r="L15" s="26">
        <v>32.630000000000003</v>
      </c>
      <c r="M15" s="26">
        <v>60</v>
      </c>
      <c r="N15" s="26">
        <v>5</v>
      </c>
      <c r="O15" s="26">
        <v>28.86</v>
      </c>
      <c r="P15" s="26">
        <v>68</v>
      </c>
      <c r="Q15" s="26">
        <v>256.52999999999997</v>
      </c>
      <c r="R15" s="26">
        <v>60</v>
      </c>
      <c r="S15" s="26">
        <v>5</v>
      </c>
      <c r="T15" s="26">
        <v>28.86</v>
      </c>
      <c r="U15" s="26">
        <v>85</v>
      </c>
      <c r="V15" s="26">
        <v>329.64</v>
      </c>
    </row>
    <row r="16" spans="1:22">
      <c r="A16" s="19">
        <v>13</v>
      </c>
      <c r="B16" s="37" t="s">
        <v>25</v>
      </c>
      <c r="C16" s="92">
        <v>12.706743423010002</v>
      </c>
      <c r="D16" s="26">
        <v>2</v>
      </c>
      <c r="E16" s="26">
        <v>20.309999999999999</v>
      </c>
      <c r="F16" s="26">
        <v>245</v>
      </c>
      <c r="G16" s="26">
        <v>1234.6300000000001</v>
      </c>
      <c r="H16" s="26">
        <v>0</v>
      </c>
      <c r="I16" s="26">
        <v>1</v>
      </c>
      <c r="J16" s="26">
        <v>13</v>
      </c>
      <c r="K16" s="26">
        <v>95</v>
      </c>
      <c r="L16" s="26">
        <v>304.89</v>
      </c>
      <c r="M16" s="26">
        <v>0</v>
      </c>
      <c r="N16" s="26">
        <v>21</v>
      </c>
      <c r="O16" s="26">
        <v>178.58</v>
      </c>
      <c r="P16" s="26">
        <v>0</v>
      </c>
      <c r="Q16" s="26">
        <v>0</v>
      </c>
      <c r="R16" s="26">
        <v>0</v>
      </c>
      <c r="S16" s="26">
        <v>24</v>
      </c>
      <c r="T16" s="26">
        <v>211.89</v>
      </c>
      <c r="U16" s="26">
        <v>340</v>
      </c>
      <c r="V16" s="26">
        <v>1539.52</v>
      </c>
    </row>
    <row r="17" spans="1:22">
      <c r="A17" s="19">
        <v>14</v>
      </c>
      <c r="B17" s="37" t="s">
        <v>26</v>
      </c>
      <c r="C17" s="92">
        <v>2.4457471812899998</v>
      </c>
      <c r="D17" s="26">
        <v>0</v>
      </c>
      <c r="E17" s="26">
        <v>0</v>
      </c>
      <c r="F17" s="26">
        <v>0</v>
      </c>
      <c r="G17" s="26">
        <v>0</v>
      </c>
      <c r="H17" s="26">
        <v>20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1</v>
      </c>
      <c r="Q17" s="26">
        <v>1.81</v>
      </c>
      <c r="R17" s="26">
        <v>20</v>
      </c>
      <c r="S17" s="26">
        <v>0</v>
      </c>
      <c r="T17" s="26">
        <v>0</v>
      </c>
      <c r="U17" s="26">
        <v>1</v>
      </c>
      <c r="V17" s="26">
        <v>1.81</v>
      </c>
    </row>
    <row r="18" spans="1:22">
      <c r="A18" s="19">
        <v>15</v>
      </c>
      <c r="B18" s="37" t="s">
        <v>27</v>
      </c>
      <c r="C18" s="92">
        <v>149.53343810989</v>
      </c>
      <c r="D18" s="26">
        <v>73</v>
      </c>
      <c r="E18" s="26">
        <v>87</v>
      </c>
      <c r="F18" s="26">
        <v>2196</v>
      </c>
      <c r="G18" s="26">
        <v>6569</v>
      </c>
      <c r="H18" s="26">
        <v>1302</v>
      </c>
      <c r="I18" s="26">
        <v>33</v>
      </c>
      <c r="J18" s="26">
        <v>223.98</v>
      </c>
      <c r="K18" s="26">
        <v>3214</v>
      </c>
      <c r="L18" s="26">
        <v>25333.95</v>
      </c>
      <c r="M18" s="26">
        <v>2545</v>
      </c>
      <c r="N18" s="26">
        <v>0</v>
      </c>
      <c r="O18" s="26">
        <v>0</v>
      </c>
      <c r="P18" s="26">
        <v>0</v>
      </c>
      <c r="Q18" s="26">
        <v>0</v>
      </c>
      <c r="R18" s="26">
        <v>3997</v>
      </c>
      <c r="S18" s="26">
        <v>106</v>
      </c>
      <c r="T18" s="26">
        <v>310.98</v>
      </c>
      <c r="U18" s="26">
        <v>5410</v>
      </c>
      <c r="V18" s="26">
        <v>31902.95</v>
      </c>
    </row>
    <row r="19" spans="1:22">
      <c r="A19" s="19">
        <v>16</v>
      </c>
      <c r="B19" s="37" t="s">
        <v>28</v>
      </c>
      <c r="C19" s="92">
        <v>7.8152490604300002</v>
      </c>
      <c r="D19" s="26">
        <v>1</v>
      </c>
      <c r="E19" s="26">
        <v>0.45</v>
      </c>
      <c r="F19" s="26">
        <v>36</v>
      </c>
      <c r="G19" s="26">
        <v>77.59</v>
      </c>
      <c r="H19" s="26">
        <v>0</v>
      </c>
      <c r="I19" s="26">
        <v>0</v>
      </c>
      <c r="J19" s="26">
        <v>0</v>
      </c>
      <c r="K19" s="26">
        <v>7</v>
      </c>
      <c r="L19" s="26">
        <v>80.849999999999994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  <c r="R19" s="26">
        <v>0</v>
      </c>
      <c r="S19" s="26">
        <v>1</v>
      </c>
      <c r="T19" s="26">
        <v>0.45</v>
      </c>
      <c r="U19" s="26">
        <v>43</v>
      </c>
      <c r="V19" s="26">
        <v>158.44</v>
      </c>
    </row>
    <row r="20" spans="1:22">
      <c r="A20" s="19">
        <v>17</v>
      </c>
      <c r="B20" s="37" t="s">
        <v>29</v>
      </c>
      <c r="C20" s="92">
        <v>20.41348684602</v>
      </c>
      <c r="D20" s="26">
        <v>0</v>
      </c>
      <c r="E20" s="26">
        <v>0</v>
      </c>
      <c r="F20" s="26">
        <v>25</v>
      </c>
      <c r="G20" s="26">
        <v>123.05</v>
      </c>
      <c r="H20" s="26">
        <v>0</v>
      </c>
      <c r="I20" s="26">
        <v>5</v>
      </c>
      <c r="J20" s="26">
        <v>20.18</v>
      </c>
      <c r="K20" s="26">
        <v>263</v>
      </c>
      <c r="L20" s="26">
        <v>3375.65</v>
      </c>
      <c r="M20" s="26">
        <v>0</v>
      </c>
      <c r="N20" s="26">
        <v>47</v>
      </c>
      <c r="O20" s="26">
        <v>72.36</v>
      </c>
      <c r="P20" s="26">
        <v>56</v>
      </c>
      <c r="Q20" s="26">
        <v>197.56</v>
      </c>
      <c r="R20" s="26">
        <v>0</v>
      </c>
      <c r="S20" s="26">
        <v>52</v>
      </c>
      <c r="T20" s="26">
        <v>92.54</v>
      </c>
      <c r="U20" s="26">
        <v>344</v>
      </c>
      <c r="V20" s="26">
        <v>3696.26</v>
      </c>
    </row>
    <row r="21" spans="1:22">
      <c r="A21" s="19">
        <v>18</v>
      </c>
      <c r="B21" s="37" t="s">
        <v>30</v>
      </c>
      <c r="C21" s="92">
        <v>14.337195043010002</v>
      </c>
      <c r="D21" s="26">
        <v>3</v>
      </c>
      <c r="E21" s="26">
        <v>1.66</v>
      </c>
      <c r="F21" s="26">
        <v>31</v>
      </c>
      <c r="G21" s="26">
        <v>87.93</v>
      </c>
      <c r="H21" s="26">
        <v>0</v>
      </c>
      <c r="I21" s="26">
        <v>4</v>
      </c>
      <c r="J21" s="26">
        <v>18.239999999999998</v>
      </c>
      <c r="K21" s="26">
        <v>40</v>
      </c>
      <c r="L21" s="26">
        <v>207.89</v>
      </c>
      <c r="M21" s="26">
        <v>0</v>
      </c>
      <c r="N21" s="26">
        <v>0</v>
      </c>
      <c r="O21" s="26">
        <v>0</v>
      </c>
      <c r="P21" s="26">
        <v>71</v>
      </c>
      <c r="Q21" s="26">
        <v>295.81</v>
      </c>
      <c r="R21" s="26">
        <v>0</v>
      </c>
      <c r="S21" s="26">
        <v>7</v>
      </c>
      <c r="T21" s="26">
        <v>19.899999999999999</v>
      </c>
      <c r="U21" s="26">
        <v>142</v>
      </c>
      <c r="V21" s="26">
        <v>591.63</v>
      </c>
    </row>
    <row r="22" spans="1:22">
      <c r="A22" s="19">
        <v>19</v>
      </c>
      <c r="B22" s="37" t="s">
        <v>31</v>
      </c>
      <c r="C22" s="92">
        <v>12.70674342301</v>
      </c>
      <c r="D22" s="26">
        <v>1</v>
      </c>
      <c r="E22" s="26">
        <v>0.48</v>
      </c>
      <c r="F22" s="26">
        <v>62</v>
      </c>
      <c r="G22" s="26">
        <v>189.15</v>
      </c>
      <c r="H22" s="26">
        <v>0</v>
      </c>
      <c r="I22" s="26">
        <v>0</v>
      </c>
      <c r="J22" s="26">
        <v>0</v>
      </c>
      <c r="K22" s="26">
        <v>23</v>
      </c>
      <c r="L22" s="26">
        <v>194.89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6">
        <v>1</v>
      </c>
      <c r="T22" s="26">
        <v>0.48</v>
      </c>
      <c r="U22" s="26">
        <v>85</v>
      </c>
      <c r="V22" s="26">
        <v>384.04</v>
      </c>
    </row>
    <row r="23" spans="1:22">
      <c r="A23" s="19">
        <v>20</v>
      </c>
      <c r="B23" s="37" t="s">
        <v>18</v>
      </c>
      <c r="C23" s="26">
        <v>3</v>
      </c>
      <c r="D23" s="26">
        <v>2</v>
      </c>
      <c r="E23" s="26">
        <v>9</v>
      </c>
      <c r="F23" s="26">
        <v>9</v>
      </c>
      <c r="G23" s="26">
        <v>25</v>
      </c>
      <c r="H23" s="26">
        <v>0</v>
      </c>
      <c r="I23" s="26">
        <v>0</v>
      </c>
      <c r="J23" s="26">
        <v>0</v>
      </c>
      <c r="K23" s="26">
        <v>6</v>
      </c>
      <c r="L23" s="26">
        <v>55</v>
      </c>
      <c r="M23" s="26">
        <v>0</v>
      </c>
      <c r="N23" s="26">
        <v>14</v>
      </c>
      <c r="O23" s="26">
        <v>50</v>
      </c>
      <c r="P23" s="26">
        <v>45</v>
      </c>
      <c r="Q23" s="26">
        <v>470</v>
      </c>
      <c r="R23" s="26">
        <v>0</v>
      </c>
      <c r="S23" s="26">
        <v>16</v>
      </c>
      <c r="T23" s="26">
        <v>59</v>
      </c>
      <c r="U23" s="26">
        <v>60</v>
      </c>
      <c r="V23" s="26">
        <v>550</v>
      </c>
    </row>
    <row r="24" spans="1:22">
      <c r="A24" s="21" t="s">
        <v>104</v>
      </c>
      <c r="B24" s="48" t="s">
        <v>58</v>
      </c>
      <c r="C24" s="95">
        <f>SUM(C4:C23)</f>
        <v>294.53625866773001</v>
      </c>
      <c r="D24" s="27">
        <v>142</v>
      </c>
      <c r="E24" s="27">
        <v>445.06</v>
      </c>
      <c r="F24" s="27">
        <v>2967</v>
      </c>
      <c r="G24" s="27">
        <v>9433.27</v>
      </c>
      <c r="H24" s="27">
        <v>1875</v>
      </c>
      <c r="I24" s="27">
        <v>131</v>
      </c>
      <c r="J24" s="27">
        <v>1160.8499999999999</v>
      </c>
      <c r="K24" s="27">
        <v>3977</v>
      </c>
      <c r="L24" s="27">
        <v>32960.35</v>
      </c>
      <c r="M24" s="27">
        <v>3150</v>
      </c>
      <c r="N24" s="27">
        <v>183</v>
      </c>
      <c r="O24" s="27">
        <v>522.27</v>
      </c>
      <c r="P24" s="27">
        <v>416</v>
      </c>
      <c r="Q24" s="27">
        <v>2264.21</v>
      </c>
      <c r="R24" s="27">
        <v>5212</v>
      </c>
      <c r="S24" s="27">
        <v>456</v>
      </c>
      <c r="T24" s="27">
        <v>2128.1799999999998</v>
      </c>
      <c r="U24" s="27">
        <v>7360</v>
      </c>
      <c r="V24" s="27">
        <v>44657.83</v>
      </c>
    </row>
    <row r="25" spans="1:22">
      <c r="A25" s="19">
        <v>1</v>
      </c>
      <c r="B25" s="37" t="s">
        <v>37</v>
      </c>
      <c r="C25" s="20">
        <v>37</v>
      </c>
      <c r="D25" s="20">
        <v>0</v>
      </c>
      <c r="E25" s="20">
        <v>0</v>
      </c>
      <c r="F25" s="20">
        <v>4</v>
      </c>
      <c r="G25" s="20">
        <v>6.62</v>
      </c>
      <c r="H25" s="20">
        <v>0</v>
      </c>
      <c r="I25" s="20">
        <v>2</v>
      </c>
      <c r="J25" s="20">
        <v>3.44</v>
      </c>
      <c r="K25" s="20">
        <v>8</v>
      </c>
      <c r="L25" s="20">
        <v>10.41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2</v>
      </c>
      <c r="T25" s="20">
        <v>3.44</v>
      </c>
      <c r="U25" s="20">
        <v>12</v>
      </c>
      <c r="V25" s="20">
        <v>17.03</v>
      </c>
    </row>
    <row r="26" spans="1:22">
      <c r="A26" s="19">
        <v>2</v>
      </c>
      <c r="B26" s="37" t="s">
        <v>36</v>
      </c>
      <c r="C26" s="20">
        <v>5</v>
      </c>
      <c r="D26" s="20">
        <v>0</v>
      </c>
      <c r="E26" s="20">
        <v>0</v>
      </c>
      <c r="F26" s="20">
        <v>1</v>
      </c>
      <c r="G26" s="20">
        <v>4.74</v>
      </c>
      <c r="H26" s="20">
        <v>0</v>
      </c>
      <c r="I26" s="20">
        <v>1</v>
      </c>
      <c r="J26" s="20">
        <v>17.43</v>
      </c>
      <c r="K26" s="20">
        <v>7</v>
      </c>
      <c r="L26" s="20">
        <v>57.63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1</v>
      </c>
      <c r="T26" s="20">
        <v>17.43</v>
      </c>
      <c r="U26" s="20">
        <v>8</v>
      </c>
      <c r="V26" s="20">
        <v>62.37</v>
      </c>
    </row>
    <row r="27" spans="1:22">
      <c r="A27" s="19">
        <v>3</v>
      </c>
      <c r="B27" s="37" t="s">
        <v>38</v>
      </c>
      <c r="C27" s="20">
        <v>18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1</v>
      </c>
      <c r="L27" s="20">
        <v>7.14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1</v>
      </c>
      <c r="V27" s="20">
        <v>7.14</v>
      </c>
    </row>
    <row r="28" spans="1:22">
      <c r="A28" s="19">
        <v>4</v>
      </c>
      <c r="B28" s="37" t="s">
        <v>21</v>
      </c>
      <c r="C28" s="20">
        <v>1</v>
      </c>
      <c r="D28" s="20">
        <v>0</v>
      </c>
      <c r="E28" s="20">
        <v>0</v>
      </c>
      <c r="F28" s="20">
        <v>15</v>
      </c>
      <c r="G28" s="20">
        <v>46.89</v>
      </c>
      <c r="H28" s="20">
        <v>0</v>
      </c>
      <c r="I28" s="20">
        <v>4</v>
      </c>
      <c r="J28" s="20">
        <v>27.66</v>
      </c>
      <c r="K28" s="20">
        <v>47</v>
      </c>
      <c r="L28" s="20">
        <v>256.45999999999998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4</v>
      </c>
      <c r="T28" s="20">
        <v>27.66</v>
      </c>
      <c r="U28" s="20">
        <v>62</v>
      </c>
      <c r="V28" s="20">
        <v>303.35000000000002</v>
      </c>
    </row>
    <row r="29" spans="1:22">
      <c r="A29" s="19">
        <v>5</v>
      </c>
      <c r="B29" s="37" t="s">
        <v>40</v>
      </c>
      <c r="C29" s="20">
        <v>4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0">
        <v>0</v>
      </c>
    </row>
    <row r="30" spans="1:22">
      <c r="A30" s="19">
        <v>6</v>
      </c>
      <c r="B30" s="37" t="s">
        <v>34</v>
      </c>
      <c r="C30" s="20">
        <v>76</v>
      </c>
      <c r="D30" s="20">
        <v>0</v>
      </c>
      <c r="E30" s="20">
        <v>0</v>
      </c>
      <c r="F30" s="20">
        <v>29</v>
      </c>
      <c r="G30" s="20">
        <v>42.2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94</v>
      </c>
      <c r="Q30" s="20">
        <v>329.67</v>
      </c>
      <c r="R30" s="20">
        <v>0</v>
      </c>
      <c r="S30" s="20">
        <v>0</v>
      </c>
      <c r="T30" s="20">
        <v>0</v>
      </c>
      <c r="U30" s="20">
        <v>123</v>
      </c>
      <c r="V30" s="20">
        <v>371.87</v>
      </c>
    </row>
    <row r="31" spans="1:22">
      <c r="A31" s="19">
        <v>7</v>
      </c>
      <c r="B31" s="37" t="s">
        <v>45</v>
      </c>
      <c r="C31" s="20">
        <v>2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</row>
    <row r="32" spans="1:22">
      <c r="A32" s="19">
        <v>8</v>
      </c>
      <c r="B32" s="37" t="s">
        <v>41</v>
      </c>
      <c r="C32" s="20">
        <v>2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>
        <v>0</v>
      </c>
    </row>
    <row r="33" spans="1:22">
      <c r="A33" s="19">
        <v>9</v>
      </c>
      <c r="B33" s="37" t="s">
        <v>43</v>
      </c>
      <c r="C33" s="20">
        <v>2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1</v>
      </c>
      <c r="L33" s="20">
        <v>17.399999999999999</v>
      </c>
      <c r="M33" s="20">
        <v>0</v>
      </c>
      <c r="N33" s="20">
        <v>0</v>
      </c>
      <c r="O33" s="20">
        <v>0</v>
      </c>
      <c r="P33" s="20">
        <v>1</v>
      </c>
      <c r="Q33" s="20">
        <v>15.19</v>
      </c>
      <c r="R33" s="20">
        <v>0</v>
      </c>
      <c r="S33" s="20">
        <v>0</v>
      </c>
      <c r="T33" s="20">
        <v>0</v>
      </c>
      <c r="U33" s="20">
        <v>2</v>
      </c>
      <c r="V33" s="20">
        <v>32.590000000000003</v>
      </c>
    </row>
    <row r="34" spans="1:22" ht="30">
      <c r="A34" s="19">
        <v>10</v>
      </c>
      <c r="B34" s="37" t="s">
        <v>35</v>
      </c>
      <c r="C34" s="20">
        <v>23</v>
      </c>
      <c r="D34" s="20">
        <v>0</v>
      </c>
      <c r="E34" s="20">
        <v>0</v>
      </c>
      <c r="F34" s="20">
        <v>0</v>
      </c>
      <c r="G34" s="20">
        <v>0</v>
      </c>
      <c r="H34" s="20">
        <v>151</v>
      </c>
      <c r="I34" s="20">
        <v>0</v>
      </c>
      <c r="J34" s="20">
        <v>0</v>
      </c>
      <c r="K34" s="20">
        <v>0</v>
      </c>
      <c r="L34" s="20">
        <v>0</v>
      </c>
      <c r="M34" s="20">
        <v>380</v>
      </c>
      <c r="N34" s="20">
        <v>35</v>
      </c>
      <c r="O34" s="20">
        <v>10.29</v>
      </c>
      <c r="P34" s="20">
        <v>119</v>
      </c>
      <c r="Q34" s="20">
        <v>34.78</v>
      </c>
      <c r="R34" s="20">
        <v>554</v>
      </c>
      <c r="S34" s="20">
        <v>35</v>
      </c>
      <c r="T34" s="20">
        <v>10.29</v>
      </c>
      <c r="U34" s="20">
        <v>119</v>
      </c>
      <c r="V34" s="20">
        <v>34.78</v>
      </c>
    </row>
    <row r="35" spans="1:22">
      <c r="A35" s="19">
        <v>11</v>
      </c>
      <c r="B35" s="37" t="s">
        <v>39</v>
      </c>
      <c r="C35" s="20">
        <v>2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</row>
    <row r="36" spans="1:22">
      <c r="A36" s="19">
        <v>12</v>
      </c>
      <c r="B36" s="37" t="s">
        <v>44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12</v>
      </c>
      <c r="J36" s="20">
        <v>1.75</v>
      </c>
      <c r="K36" s="20">
        <v>44</v>
      </c>
      <c r="L36" s="20">
        <v>4.3099999999999996</v>
      </c>
      <c r="M36" s="20">
        <v>0</v>
      </c>
      <c r="N36" s="20">
        <v>1493</v>
      </c>
      <c r="O36" s="20">
        <v>448.97</v>
      </c>
      <c r="P36" s="20">
        <v>5922</v>
      </c>
      <c r="Q36" s="20">
        <v>1194.97</v>
      </c>
      <c r="R36" s="20">
        <v>0</v>
      </c>
      <c r="S36" s="20">
        <v>1505</v>
      </c>
      <c r="T36" s="20">
        <v>450.72</v>
      </c>
      <c r="U36" s="20">
        <v>5966</v>
      </c>
      <c r="V36" s="20">
        <v>1199.28</v>
      </c>
    </row>
    <row r="37" spans="1:22">
      <c r="A37" s="19">
        <v>13</v>
      </c>
      <c r="B37" s="37" t="s">
        <v>42</v>
      </c>
      <c r="C37" s="20">
        <v>15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  <c r="V37" s="20">
        <v>0</v>
      </c>
    </row>
    <row r="38" spans="1:22">
      <c r="A38" s="21" t="s">
        <v>105</v>
      </c>
      <c r="B38" s="48" t="s">
        <v>58</v>
      </c>
      <c r="C38" s="22">
        <f>SUM(C25:C37)</f>
        <v>187</v>
      </c>
      <c r="D38" s="22">
        <v>0</v>
      </c>
      <c r="E38" s="22">
        <v>0</v>
      </c>
      <c r="F38" s="22">
        <v>49</v>
      </c>
      <c r="G38" s="22">
        <v>100.45</v>
      </c>
      <c r="H38" s="22">
        <v>151</v>
      </c>
      <c r="I38" s="22">
        <v>19</v>
      </c>
      <c r="J38" s="22">
        <v>50.28</v>
      </c>
      <c r="K38" s="22">
        <v>108</v>
      </c>
      <c r="L38" s="22">
        <v>353.35</v>
      </c>
      <c r="M38" s="22">
        <v>380</v>
      </c>
      <c r="N38" s="22">
        <v>1528</v>
      </c>
      <c r="O38" s="22">
        <v>459.26</v>
      </c>
      <c r="P38" s="22">
        <v>6136</v>
      </c>
      <c r="Q38" s="22">
        <v>1574.61</v>
      </c>
      <c r="R38" s="22">
        <v>554</v>
      </c>
      <c r="S38" s="22">
        <v>1547</v>
      </c>
      <c r="T38" s="22">
        <v>509.54</v>
      </c>
      <c r="U38" s="22">
        <v>6293</v>
      </c>
      <c r="V38" s="22">
        <v>2028.41</v>
      </c>
    </row>
    <row r="39" spans="1:22">
      <c r="A39" s="19">
        <v>1</v>
      </c>
      <c r="B39" s="37" t="s">
        <v>47</v>
      </c>
      <c r="C39" s="20">
        <v>181</v>
      </c>
      <c r="D39" s="20">
        <v>1</v>
      </c>
      <c r="E39" s="20">
        <v>1.03</v>
      </c>
      <c r="F39" s="20">
        <v>363</v>
      </c>
      <c r="G39" s="20">
        <v>691.63</v>
      </c>
      <c r="H39" s="20">
        <v>0</v>
      </c>
      <c r="I39" s="20">
        <v>28</v>
      </c>
      <c r="J39" s="20">
        <v>161.56</v>
      </c>
      <c r="K39" s="20">
        <v>977</v>
      </c>
      <c r="L39" s="20">
        <v>7307.4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29</v>
      </c>
      <c r="T39" s="20">
        <v>162.59</v>
      </c>
      <c r="U39" s="20">
        <v>1340</v>
      </c>
      <c r="V39" s="20">
        <v>7999.03</v>
      </c>
    </row>
    <row r="40" spans="1:22">
      <c r="A40" s="21" t="s">
        <v>106</v>
      </c>
      <c r="B40" s="48" t="s">
        <v>58</v>
      </c>
      <c r="C40" s="22">
        <v>181</v>
      </c>
      <c r="D40" s="22">
        <v>1</v>
      </c>
      <c r="E40" s="22">
        <v>1.03</v>
      </c>
      <c r="F40" s="22">
        <v>363</v>
      </c>
      <c r="G40" s="22">
        <v>691.63</v>
      </c>
      <c r="H40" s="22">
        <v>0</v>
      </c>
      <c r="I40" s="22">
        <v>28</v>
      </c>
      <c r="J40" s="22">
        <v>161.56</v>
      </c>
      <c r="K40" s="22">
        <v>977</v>
      </c>
      <c r="L40" s="22">
        <v>7307.4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29</v>
      </c>
      <c r="T40" s="22">
        <v>162.59</v>
      </c>
      <c r="U40" s="22">
        <v>1340</v>
      </c>
      <c r="V40" s="22">
        <v>7999.03</v>
      </c>
    </row>
    <row r="41" spans="1:22">
      <c r="A41" s="19">
        <v>1</v>
      </c>
      <c r="B41" s="37" t="s">
        <v>50</v>
      </c>
      <c r="C41" s="26">
        <v>106</v>
      </c>
      <c r="D41" s="26">
        <v>5</v>
      </c>
      <c r="E41" s="26">
        <v>4.47</v>
      </c>
      <c r="F41" s="26">
        <v>191</v>
      </c>
      <c r="G41" s="26">
        <v>360.98</v>
      </c>
      <c r="H41" s="26">
        <v>0</v>
      </c>
      <c r="I41" s="26">
        <v>16</v>
      </c>
      <c r="J41" s="26">
        <v>113.62</v>
      </c>
      <c r="K41" s="26">
        <v>1025</v>
      </c>
      <c r="L41" s="26">
        <v>4277.53</v>
      </c>
      <c r="M41" s="26">
        <v>0</v>
      </c>
      <c r="N41" s="26">
        <v>4</v>
      </c>
      <c r="O41" s="26">
        <v>28.12</v>
      </c>
      <c r="P41" s="26">
        <v>1394</v>
      </c>
      <c r="Q41" s="26">
        <v>1008</v>
      </c>
      <c r="R41" s="26">
        <v>0</v>
      </c>
      <c r="S41" s="26">
        <v>25</v>
      </c>
      <c r="T41" s="26">
        <v>146.21</v>
      </c>
      <c r="U41" s="26">
        <v>2610</v>
      </c>
      <c r="V41" s="26">
        <v>5646.51</v>
      </c>
    </row>
    <row r="42" spans="1:22">
      <c r="A42" s="19">
        <v>2</v>
      </c>
      <c r="B42" s="37" t="s">
        <v>49</v>
      </c>
      <c r="C42" s="26">
        <v>4</v>
      </c>
      <c r="D42" s="26">
        <v>0</v>
      </c>
      <c r="E42" s="26">
        <v>0</v>
      </c>
      <c r="F42" s="26">
        <v>7</v>
      </c>
      <c r="G42" s="26">
        <v>18.73</v>
      </c>
      <c r="H42" s="26">
        <v>200</v>
      </c>
      <c r="I42" s="26">
        <v>3</v>
      </c>
      <c r="J42" s="26">
        <v>48</v>
      </c>
      <c r="K42" s="26">
        <v>156</v>
      </c>
      <c r="L42" s="26">
        <v>941.21</v>
      </c>
      <c r="M42" s="26">
        <v>200</v>
      </c>
      <c r="N42" s="26">
        <v>9</v>
      </c>
      <c r="O42" s="26">
        <v>40.799999999999997</v>
      </c>
      <c r="P42" s="26">
        <v>78</v>
      </c>
      <c r="Q42" s="26">
        <v>200.54</v>
      </c>
      <c r="R42" s="26">
        <v>430</v>
      </c>
      <c r="S42" s="26">
        <v>12</v>
      </c>
      <c r="T42" s="26">
        <v>88.8</v>
      </c>
      <c r="U42" s="26">
        <v>241</v>
      </c>
      <c r="V42" s="26">
        <v>1160.48</v>
      </c>
    </row>
    <row r="43" spans="1:22">
      <c r="A43" s="19">
        <v>3</v>
      </c>
      <c r="B43" s="37" t="s">
        <v>51</v>
      </c>
      <c r="C43" s="26">
        <v>9</v>
      </c>
      <c r="D43" s="26">
        <v>1</v>
      </c>
      <c r="E43" s="26">
        <v>1.22</v>
      </c>
      <c r="F43" s="26">
        <v>12</v>
      </c>
      <c r="G43" s="26">
        <v>43.71</v>
      </c>
      <c r="H43" s="26">
        <v>65</v>
      </c>
      <c r="I43" s="26">
        <v>20</v>
      </c>
      <c r="J43" s="26">
        <v>545</v>
      </c>
      <c r="K43" s="26">
        <v>219</v>
      </c>
      <c r="L43" s="26">
        <v>2341.15</v>
      </c>
      <c r="M43" s="26">
        <v>161</v>
      </c>
      <c r="N43" s="26">
        <v>453</v>
      </c>
      <c r="O43" s="26">
        <v>231.36</v>
      </c>
      <c r="P43" s="26">
        <v>2735</v>
      </c>
      <c r="Q43" s="26">
        <v>953.48</v>
      </c>
      <c r="R43" s="26">
        <v>235</v>
      </c>
      <c r="S43" s="26">
        <v>474</v>
      </c>
      <c r="T43" s="26">
        <v>777.58</v>
      </c>
      <c r="U43" s="26">
        <v>2966</v>
      </c>
      <c r="V43" s="26">
        <v>3338.34</v>
      </c>
    </row>
    <row r="44" spans="1:22">
      <c r="A44" s="19">
        <v>4</v>
      </c>
      <c r="B44" s="37" t="s">
        <v>52</v>
      </c>
      <c r="C44" s="26">
        <v>4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v>0</v>
      </c>
    </row>
    <row r="45" spans="1:22" ht="30">
      <c r="A45" s="21" t="s">
        <v>140</v>
      </c>
      <c r="B45" s="48" t="s">
        <v>372</v>
      </c>
      <c r="C45" s="27">
        <f t="shared" ref="C45:V45" si="0">SUM(C41:C44)</f>
        <v>123</v>
      </c>
      <c r="D45" s="27">
        <f t="shared" si="0"/>
        <v>6</v>
      </c>
      <c r="E45" s="27">
        <f t="shared" si="0"/>
        <v>5.6899999999999995</v>
      </c>
      <c r="F45" s="27">
        <f t="shared" si="0"/>
        <v>210</v>
      </c>
      <c r="G45" s="27">
        <f t="shared" si="0"/>
        <v>423.42</v>
      </c>
      <c r="H45" s="27">
        <f t="shared" si="0"/>
        <v>265</v>
      </c>
      <c r="I45" s="27">
        <f t="shared" si="0"/>
        <v>39</v>
      </c>
      <c r="J45" s="27">
        <f t="shared" si="0"/>
        <v>706.62</v>
      </c>
      <c r="K45" s="27">
        <f t="shared" si="0"/>
        <v>1400</v>
      </c>
      <c r="L45" s="27">
        <f t="shared" si="0"/>
        <v>7559.8899999999994</v>
      </c>
      <c r="M45" s="27">
        <f t="shared" si="0"/>
        <v>361</v>
      </c>
      <c r="N45" s="27">
        <f t="shared" si="0"/>
        <v>466</v>
      </c>
      <c r="O45" s="27">
        <f t="shared" si="0"/>
        <v>300.28000000000003</v>
      </c>
      <c r="P45" s="27">
        <f t="shared" si="0"/>
        <v>4207</v>
      </c>
      <c r="Q45" s="27">
        <f t="shared" si="0"/>
        <v>2162.02</v>
      </c>
      <c r="R45" s="27">
        <f t="shared" si="0"/>
        <v>665</v>
      </c>
      <c r="S45" s="27">
        <f t="shared" si="0"/>
        <v>511</v>
      </c>
      <c r="T45" s="27">
        <f t="shared" si="0"/>
        <v>1012.59</v>
      </c>
      <c r="U45" s="27">
        <f t="shared" si="0"/>
        <v>5817</v>
      </c>
      <c r="V45" s="27">
        <f t="shared" si="0"/>
        <v>10145.33</v>
      </c>
    </row>
    <row r="46" spans="1:22">
      <c r="A46" s="21" t="s">
        <v>110</v>
      </c>
      <c r="B46" s="48" t="s">
        <v>58</v>
      </c>
      <c r="C46" s="95">
        <f>C24+C38+C40+C45</f>
        <v>785.53625866772995</v>
      </c>
      <c r="D46" s="27">
        <v>149</v>
      </c>
      <c r="E46" s="27">
        <v>451.78</v>
      </c>
      <c r="F46" s="27">
        <v>3589</v>
      </c>
      <c r="G46" s="27">
        <v>10648.77</v>
      </c>
      <c r="H46" s="27">
        <v>2291</v>
      </c>
      <c r="I46" s="27">
        <v>217</v>
      </c>
      <c r="J46" s="27">
        <v>2079.31</v>
      </c>
      <c r="K46" s="27">
        <v>6462</v>
      </c>
      <c r="L46" s="27">
        <v>48180.99</v>
      </c>
      <c r="M46" s="27">
        <v>3891</v>
      </c>
      <c r="N46" s="27">
        <v>2177</v>
      </c>
      <c r="O46" s="27">
        <v>1281.81</v>
      </c>
      <c r="P46" s="27">
        <v>10759</v>
      </c>
      <c r="Q46" s="27">
        <v>6000.84</v>
      </c>
      <c r="R46" s="27">
        <v>6431</v>
      </c>
      <c r="S46" s="27">
        <v>2543</v>
      </c>
      <c r="T46" s="27">
        <v>3812.9</v>
      </c>
      <c r="U46" s="27">
        <v>20810</v>
      </c>
      <c r="V46" s="27">
        <v>64830.6</v>
      </c>
    </row>
  </sheetData>
  <mergeCells count="2">
    <mergeCell ref="A1:V1"/>
    <mergeCell ref="A2:V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selection activeCell="J22" sqref="J22"/>
    </sheetView>
  </sheetViews>
  <sheetFormatPr defaultColWidth="12.140625" defaultRowHeight="15"/>
  <sheetData>
    <row r="1" spans="1:10">
      <c r="A1" s="209" t="s">
        <v>394</v>
      </c>
      <c r="B1" s="210"/>
      <c r="C1" s="210"/>
      <c r="D1" s="210"/>
      <c r="E1" s="210"/>
      <c r="F1" s="210"/>
      <c r="G1" s="210"/>
      <c r="H1" s="210"/>
      <c r="I1" s="210"/>
      <c r="J1" s="210"/>
    </row>
    <row r="2" spans="1:10">
      <c r="A2" s="213" t="s">
        <v>75</v>
      </c>
      <c r="B2" s="210"/>
      <c r="C2" s="210"/>
      <c r="D2" s="210"/>
      <c r="E2" s="210"/>
      <c r="F2" s="210"/>
      <c r="G2" s="210"/>
      <c r="H2" s="210"/>
      <c r="I2" s="210"/>
      <c r="J2" s="210"/>
    </row>
    <row r="3" spans="1:10" ht="30">
      <c r="A3" s="14" t="s">
        <v>94</v>
      </c>
      <c r="B3" s="14" t="s">
        <v>2</v>
      </c>
      <c r="C3" s="14" t="s">
        <v>192</v>
      </c>
      <c r="D3" s="14" t="s">
        <v>194</v>
      </c>
      <c r="E3" s="14" t="s">
        <v>195</v>
      </c>
      <c r="F3" s="14" t="s">
        <v>196</v>
      </c>
      <c r="G3" s="14" t="s">
        <v>197</v>
      </c>
      <c r="H3" s="14" t="s">
        <v>198</v>
      </c>
      <c r="I3" s="14" t="s">
        <v>199</v>
      </c>
      <c r="J3" s="14" t="s">
        <v>200</v>
      </c>
    </row>
    <row r="4" spans="1:10">
      <c r="A4" s="18">
        <v>1</v>
      </c>
      <c r="B4" s="18" t="s">
        <v>12</v>
      </c>
      <c r="C4" s="18">
        <v>0</v>
      </c>
      <c r="D4" s="18">
        <v>0</v>
      </c>
      <c r="E4" s="18">
        <v>0</v>
      </c>
      <c r="F4" s="18">
        <v>0</v>
      </c>
      <c r="G4" s="18">
        <v>0</v>
      </c>
      <c r="H4" s="18">
        <v>0</v>
      </c>
      <c r="I4" s="18">
        <v>0</v>
      </c>
      <c r="J4" s="18">
        <v>0</v>
      </c>
    </row>
    <row r="5" spans="1:10">
      <c r="A5" s="20">
        <v>2</v>
      </c>
      <c r="B5" s="20" t="s">
        <v>13</v>
      </c>
      <c r="C5" s="20">
        <v>0</v>
      </c>
      <c r="D5" s="20">
        <v>0</v>
      </c>
      <c r="E5" s="20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</row>
    <row r="6" spans="1:10">
      <c r="A6" s="20">
        <v>3</v>
      </c>
      <c r="B6" s="20" t="s">
        <v>14</v>
      </c>
      <c r="C6" s="20">
        <v>1</v>
      </c>
      <c r="D6" s="20">
        <v>1</v>
      </c>
      <c r="E6" s="20">
        <v>3.92</v>
      </c>
      <c r="F6" s="20">
        <v>1</v>
      </c>
      <c r="G6" s="20">
        <v>3.92</v>
      </c>
      <c r="H6" s="20">
        <v>0</v>
      </c>
      <c r="I6" s="20">
        <v>0</v>
      </c>
      <c r="J6" s="20">
        <v>0</v>
      </c>
    </row>
    <row r="7" spans="1:10">
      <c r="A7" s="20">
        <v>4</v>
      </c>
      <c r="B7" s="20" t="s">
        <v>15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</row>
    <row r="8" spans="1:10">
      <c r="A8" s="20">
        <v>5</v>
      </c>
      <c r="B8" s="20" t="s">
        <v>16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</row>
    <row r="9" spans="1:10">
      <c r="A9" s="20">
        <v>6</v>
      </c>
      <c r="B9" s="20" t="s">
        <v>17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</row>
    <row r="10" spans="1:10">
      <c r="A10" s="20">
        <v>7</v>
      </c>
      <c r="B10" s="20" t="s">
        <v>19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</row>
    <row r="11" spans="1:10">
      <c r="A11" s="20">
        <v>8</v>
      </c>
      <c r="B11" s="20" t="s">
        <v>22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</row>
    <row r="12" spans="1:10">
      <c r="A12" s="20">
        <v>9</v>
      </c>
      <c r="B12" s="20" t="s">
        <v>23</v>
      </c>
      <c r="C12" s="20">
        <v>4</v>
      </c>
      <c r="D12" s="20">
        <v>4</v>
      </c>
      <c r="E12" s="20">
        <v>173.05</v>
      </c>
      <c r="F12" s="20">
        <v>4</v>
      </c>
      <c r="G12" s="20">
        <v>4</v>
      </c>
      <c r="H12" s="20">
        <v>0</v>
      </c>
      <c r="I12" s="20">
        <v>0</v>
      </c>
      <c r="J12" s="20">
        <v>0</v>
      </c>
    </row>
    <row r="13" spans="1:10">
      <c r="A13" s="20">
        <v>10</v>
      </c>
      <c r="B13" s="20" t="s">
        <v>24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</row>
    <row r="14" spans="1:10">
      <c r="A14" s="20">
        <v>11</v>
      </c>
      <c r="B14" s="20" t="s">
        <v>25</v>
      </c>
      <c r="C14" s="20">
        <v>8</v>
      </c>
      <c r="D14" s="20">
        <v>8</v>
      </c>
      <c r="E14" s="20">
        <v>37.89</v>
      </c>
      <c r="F14" s="20">
        <v>8</v>
      </c>
      <c r="G14" s="20">
        <v>37.89</v>
      </c>
      <c r="H14" s="20">
        <v>0</v>
      </c>
      <c r="I14" s="20">
        <v>0</v>
      </c>
      <c r="J14" s="20">
        <v>0</v>
      </c>
    </row>
    <row r="15" spans="1:10">
      <c r="A15" s="20">
        <v>12</v>
      </c>
      <c r="B15" s="20" t="s">
        <v>26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</row>
    <row r="16" spans="1:10">
      <c r="A16" s="20">
        <v>13</v>
      </c>
      <c r="B16" s="20" t="s">
        <v>27</v>
      </c>
      <c r="C16" s="20">
        <v>146</v>
      </c>
      <c r="D16" s="20">
        <v>146</v>
      </c>
      <c r="E16" s="20">
        <v>554</v>
      </c>
      <c r="F16" s="20">
        <v>146</v>
      </c>
      <c r="G16" s="20">
        <v>554</v>
      </c>
      <c r="H16" s="20">
        <v>0</v>
      </c>
      <c r="I16" s="20">
        <v>0</v>
      </c>
      <c r="J16" s="20">
        <v>0</v>
      </c>
    </row>
    <row r="17" spans="1:10">
      <c r="A17" s="20">
        <v>14</v>
      </c>
      <c r="B17" s="20" t="s">
        <v>28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</row>
    <row r="18" spans="1:10">
      <c r="A18" s="20">
        <v>15</v>
      </c>
      <c r="B18" s="20" t="s">
        <v>29</v>
      </c>
      <c r="C18" s="20">
        <v>2</v>
      </c>
      <c r="D18" s="20">
        <v>2</v>
      </c>
      <c r="E18" s="20">
        <v>10.6</v>
      </c>
      <c r="F18" s="20">
        <v>2</v>
      </c>
      <c r="G18" s="20">
        <v>10.6</v>
      </c>
      <c r="H18" s="20">
        <v>0</v>
      </c>
      <c r="I18" s="20">
        <v>0</v>
      </c>
      <c r="J18" s="20">
        <v>0</v>
      </c>
    </row>
    <row r="19" spans="1:10">
      <c r="A19" s="20">
        <v>16</v>
      </c>
      <c r="B19" s="20" t="s">
        <v>30</v>
      </c>
      <c r="C19" s="20">
        <v>57</v>
      </c>
      <c r="D19" s="20">
        <v>57</v>
      </c>
      <c r="E19" s="20">
        <v>202</v>
      </c>
      <c r="F19" s="20">
        <v>57</v>
      </c>
      <c r="G19" s="20">
        <v>202</v>
      </c>
      <c r="H19" s="20">
        <v>0</v>
      </c>
      <c r="I19" s="20">
        <v>0</v>
      </c>
      <c r="J19" s="20">
        <v>0</v>
      </c>
    </row>
    <row r="20" spans="1:10">
      <c r="A20" s="20">
        <v>17</v>
      </c>
      <c r="B20" s="20" t="s">
        <v>31</v>
      </c>
      <c r="C20" s="20">
        <v>1</v>
      </c>
      <c r="D20" s="20">
        <v>1</v>
      </c>
      <c r="E20" s="20">
        <v>2.75</v>
      </c>
      <c r="F20" s="20">
        <v>1</v>
      </c>
      <c r="G20" s="20">
        <v>2.75</v>
      </c>
      <c r="H20" s="20">
        <v>0</v>
      </c>
      <c r="I20" s="20">
        <v>0</v>
      </c>
      <c r="J20" s="20">
        <v>0</v>
      </c>
    </row>
    <row r="21" spans="1:10">
      <c r="A21" s="20">
        <v>18</v>
      </c>
      <c r="B21" s="20" t="s">
        <v>18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</row>
    <row r="22" spans="1:10">
      <c r="A22" s="22" t="s">
        <v>104</v>
      </c>
      <c r="B22" s="22" t="s">
        <v>58</v>
      </c>
      <c r="C22" s="22">
        <v>219</v>
      </c>
      <c r="D22" s="22">
        <v>219</v>
      </c>
      <c r="E22" s="22">
        <v>984.21</v>
      </c>
      <c r="F22" s="22">
        <v>219</v>
      </c>
      <c r="G22" s="22">
        <v>815.16</v>
      </c>
      <c r="H22" s="22">
        <v>0</v>
      </c>
      <c r="I22" s="22">
        <v>0</v>
      </c>
      <c r="J22" s="22">
        <v>0</v>
      </c>
    </row>
    <row r="23" spans="1:10">
      <c r="A23" s="20">
        <v>1</v>
      </c>
      <c r="B23" s="20" t="s">
        <v>37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</row>
    <row r="24" spans="1:10">
      <c r="A24" s="20">
        <v>2</v>
      </c>
      <c r="B24" s="20" t="s">
        <v>36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</row>
    <row r="25" spans="1:10">
      <c r="A25" s="20">
        <v>3</v>
      </c>
      <c r="B25" s="20" t="s">
        <v>38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</row>
    <row r="26" spans="1:10">
      <c r="A26" s="20">
        <v>4</v>
      </c>
      <c r="B26" s="20" t="s">
        <v>21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</row>
    <row r="27" spans="1:10">
      <c r="A27" s="20">
        <v>5</v>
      </c>
      <c r="B27" s="20" t="s">
        <v>40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</row>
    <row r="28" spans="1:10">
      <c r="A28" s="20">
        <v>6</v>
      </c>
      <c r="B28" s="20" t="s">
        <v>34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</row>
    <row r="29" spans="1:10">
      <c r="A29" s="20">
        <v>7</v>
      </c>
      <c r="B29" s="20" t="s">
        <v>45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</row>
    <row r="30" spans="1:10">
      <c r="A30" s="20">
        <v>8</v>
      </c>
      <c r="B30" s="20" t="s">
        <v>41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</row>
    <row r="31" spans="1:10">
      <c r="A31" s="20">
        <v>9</v>
      </c>
      <c r="B31" s="20" t="s">
        <v>43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</row>
    <row r="32" spans="1:10">
      <c r="A32" s="20">
        <v>10</v>
      </c>
      <c r="B32" s="20" t="s">
        <v>35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</row>
    <row r="33" spans="1:10">
      <c r="A33" s="20">
        <v>11</v>
      </c>
      <c r="B33" s="20" t="s">
        <v>39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</row>
    <row r="34" spans="1:10">
      <c r="A34" s="20">
        <v>12</v>
      </c>
      <c r="B34" s="20" t="s">
        <v>44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</row>
    <row r="35" spans="1:10">
      <c r="A35" s="22" t="s">
        <v>105</v>
      </c>
      <c r="B35" s="22" t="s">
        <v>58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</row>
    <row r="36" spans="1:10">
      <c r="A36" s="20">
        <v>1</v>
      </c>
      <c r="B36" s="20" t="s">
        <v>47</v>
      </c>
      <c r="C36" s="20">
        <v>41</v>
      </c>
      <c r="D36" s="20">
        <v>41</v>
      </c>
      <c r="E36" s="20">
        <v>189.38</v>
      </c>
      <c r="F36" s="20">
        <v>41</v>
      </c>
      <c r="G36" s="20">
        <v>189.38</v>
      </c>
      <c r="H36" s="20">
        <v>0</v>
      </c>
      <c r="I36" s="20">
        <v>0</v>
      </c>
      <c r="J36" s="20">
        <v>0</v>
      </c>
    </row>
    <row r="37" spans="1:10">
      <c r="A37" s="22" t="s">
        <v>106</v>
      </c>
      <c r="B37" s="22" t="s">
        <v>58</v>
      </c>
      <c r="C37" s="22">
        <v>41</v>
      </c>
      <c r="D37" s="22">
        <v>41</v>
      </c>
      <c r="E37" s="22">
        <v>189.38</v>
      </c>
      <c r="F37" s="22">
        <v>41</v>
      </c>
      <c r="G37" s="22">
        <v>189.38</v>
      </c>
      <c r="H37" s="22">
        <v>0</v>
      </c>
      <c r="I37" s="22">
        <v>0</v>
      </c>
      <c r="J37" s="22">
        <v>0</v>
      </c>
    </row>
    <row r="38" spans="1:10">
      <c r="A38" s="20">
        <v>1</v>
      </c>
      <c r="B38" s="20" t="s">
        <v>50</v>
      </c>
      <c r="C38" s="20">
        <v>4</v>
      </c>
      <c r="D38" s="20">
        <v>4</v>
      </c>
      <c r="E38" s="20">
        <v>20.84</v>
      </c>
      <c r="F38" s="20">
        <v>2</v>
      </c>
      <c r="G38" s="20">
        <v>10.17</v>
      </c>
      <c r="H38" s="20">
        <v>0</v>
      </c>
      <c r="I38" s="20">
        <v>2</v>
      </c>
      <c r="J38" s="20">
        <v>0</v>
      </c>
    </row>
    <row r="39" spans="1:10">
      <c r="A39" s="20">
        <v>2</v>
      </c>
      <c r="B39" s="20" t="s">
        <v>49</v>
      </c>
      <c r="C39" s="20">
        <v>9</v>
      </c>
      <c r="D39" s="20">
        <v>9</v>
      </c>
      <c r="E39" s="20">
        <v>40.799999999999997</v>
      </c>
      <c r="F39" s="20">
        <v>9</v>
      </c>
      <c r="G39" s="20">
        <v>40.799999999999997</v>
      </c>
      <c r="H39" s="20">
        <v>0</v>
      </c>
      <c r="I39" s="20">
        <v>0</v>
      </c>
      <c r="J39" s="20">
        <v>0</v>
      </c>
    </row>
    <row r="40" spans="1:10">
      <c r="A40" s="20">
        <v>3</v>
      </c>
      <c r="B40" s="20" t="s">
        <v>51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</row>
    <row r="41" spans="1:10">
      <c r="A41" s="22" t="s">
        <v>110</v>
      </c>
      <c r="B41" s="22" t="s">
        <v>58</v>
      </c>
      <c r="C41" s="22">
        <v>273</v>
      </c>
      <c r="D41" s="22">
        <v>273</v>
      </c>
      <c r="E41" s="22">
        <v>1235.23</v>
      </c>
      <c r="F41" s="22">
        <v>271</v>
      </c>
      <c r="G41" s="22">
        <v>1055.51</v>
      </c>
      <c r="H41" s="22">
        <v>0</v>
      </c>
      <c r="I41" s="22">
        <v>2</v>
      </c>
      <c r="J41" s="22">
        <v>0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opLeftCell="A10" workbookViewId="0">
      <selection activeCell="C45" sqref="C45:I45"/>
    </sheetView>
  </sheetViews>
  <sheetFormatPr defaultColWidth="11.85546875" defaultRowHeight="15"/>
  <sheetData>
    <row r="1" spans="1:9" ht="15.75">
      <c r="A1" s="239" t="s">
        <v>395</v>
      </c>
      <c r="B1" s="239"/>
      <c r="C1" s="239"/>
      <c r="D1" s="239"/>
      <c r="E1" s="239"/>
      <c r="F1" s="239"/>
      <c r="G1" s="239"/>
      <c r="H1" s="239"/>
      <c r="I1" s="239"/>
    </row>
    <row r="2" spans="1:9">
      <c r="A2" s="240"/>
      <c r="B2" s="241"/>
      <c r="C2" s="241"/>
      <c r="D2" s="241"/>
      <c r="E2" s="241"/>
      <c r="F2" s="241"/>
      <c r="G2" s="241"/>
      <c r="H2" s="241"/>
      <c r="I2" s="242"/>
    </row>
    <row r="3" spans="1:9" ht="75">
      <c r="A3" s="103" t="s">
        <v>94</v>
      </c>
      <c r="B3" s="104" t="s">
        <v>2</v>
      </c>
      <c r="C3" s="105" t="s">
        <v>396</v>
      </c>
      <c r="D3" s="105" t="s">
        <v>397</v>
      </c>
      <c r="E3" s="105" t="s">
        <v>398</v>
      </c>
      <c r="F3" s="106" t="s">
        <v>399</v>
      </c>
      <c r="G3" s="105" t="s">
        <v>400</v>
      </c>
      <c r="H3" s="105" t="s">
        <v>401</v>
      </c>
      <c r="I3" s="105" t="s">
        <v>402</v>
      </c>
    </row>
    <row r="4" spans="1:9">
      <c r="A4" s="107">
        <v>1</v>
      </c>
      <c r="B4" s="107" t="s">
        <v>12</v>
      </c>
      <c r="C4" s="108">
        <v>0</v>
      </c>
      <c r="D4" s="108">
        <v>508</v>
      </c>
      <c r="E4" s="109">
        <v>0</v>
      </c>
      <c r="F4" s="110">
        <v>0</v>
      </c>
      <c r="G4" s="110">
        <v>0</v>
      </c>
      <c r="H4" s="110">
        <v>0</v>
      </c>
      <c r="I4" s="110">
        <v>0</v>
      </c>
    </row>
    <row r="5" spans="1:9">
      <c r="A5" s="111">
        <v>2</v>
      </c>
      <c r="B5" s="111" t="s">
        <v>403</v>
      </c>
      <c r="C5" s="109">
        <v>15</v>
      </c>
      <c r="D5" s="109">
        <v>334</v>
      </c>
      <c r="E5" s="109">
        <v>334</v>
      </c>
      <c r="F5" s="110">
        <v>320</v>
      </c>
      <c r="G5" s="109">
        <v>315</v>
      </c>
      <c r="H5" s="109">
        <v>220</v>
      </c>
      <c r="I5" s="109">
        <v>220</v>
      </c>
    </row>
    <row r="6" spans="1:9">
      <c r="A6" s="111">
        <v>3</v>
      </c>
      <c r="B6" s="111" t="s">
        <v>14</v>
      </c>
      <c r="C6" s="109">
        <v>105</v>
      </c>
      <c r="D6" s="109">
        <v>4267</v>
      </c>
      <c r="E6" s="109">
        <v>40</v>
      </c>
      <c r="F6" s="110">
        <v>506</v>
      </c>
      <c r="G6" s="109">
        <v>104</v>
      </c>
      <c r="H6" s="109">
        <v>92</v>
      </c>
      <c r="I6" s="109">
        <v>92</v>
      </c>
    </row>
    <row r="7" spans="1:9">
      <c r="A7" s="111">
        <v>4</v>
      </c>
      <c r="B7" s="111" t="s">
        <v>15</v>
      </c>
      <c r="C7" s="3">
        <v>32</v>
      </c>
      <c r="D7" s="3">
        <v>3754</v>
      </c>
      <c r="E7" s="3">
        <v>2655</v>
      </c>
      <c r="F7" s="4">
        <v>320</v>
      </c>
      <c r="G7" s="3">
        <v>2387</v>
      </c>
      <c r="H7" s="3">
        <v>1650</v>
      </c>
      <c r="I7" s="3">
        <v>1650</v>
      </c>
    </row>
    <row r="8" spans="1:9">
      <c r="A8" s="111">
        <v>5</v>
      </c>
      <c r="B8" s="111" t="s">
        <v>16</v>
      </c>
      <c r="C8" s="109">
        <v>24</v>
      </c>
      <c r="D8" s="109">
        <v>1169</v>
      </c>
      <c r="E8" s="109">
        <v>1155</v>
      </c>
      <c r="F8" s="110">
        <v>246</v>
      </c>
      <c r="G8" s="109">
        <v>1169</v>
      </c>
      <c r="H8" s="109">
        <v>1169</v>
      </c>
      <c r="I8" s="109">
        <v>1169</v>
      </c>
    </row>
    <row r="9" spans="1:9">
      <c r="A9" s="111">
        <v>6</v>
      </c>
      <c r="B9" s="111" t="s">
        <v>17</v>
      </c>
      <c r="C9" s="112">
        <v>222</v>
      </c>
      <c r="D9" s="112">
        <v>222</v>
      </c>
      <c r="E9" s="112">
        <v>205</v>
      </c>
      <c r="F9" s="113">
        <v>1349</v>
      </c>
      <c r="G9" s="112">
        <v>46</v>
      </c>
      <c r="H9" s="112">
        <v>46</v>
      </c>
      <c r="I9" s="112">
        <v>46</v>
      </c>
    </row>
    <row r="10" spans="1:9">
      <c r="A10" s="107">
        <v>7</v>
      </c>
      <c r="B10" s="107" t="s">
        <v>19</v>
      </c>
      <c r="C10" s="113">
        <v>81</v>
      </c>
      <c r="D10" s="113">
        <v>8873</v>
      </c>
      <c r="E10" s="113">
        <v>8059</v>
      </c>
      <c r="F10" s="113">
        <v>8059</v>
      </c>
      <c r="G10" s="113">
        <v>8059</v>
      </c>
      <c r="H10" s="113">
        <v>8059</v>
      </c>
      <c r="I10" s="113">
        <v>8059</v>
      </c>
    </row>
    <row r="11" spans="1:9">
      <c r="A11" s="111">
        <v>8</v>
      </c>
      <c r="B11" s="111" t="s">
        <v>404</v>
      </c>
      <c r="C11" s="114">
        <v>300</v>
      </c>
      <c r="D11" s="114">
        <v>1320</v>
      </c>
      <c r="E11" s="114">
        <v>1320</v>
      </c>
      <c r="F11" s="115">
        <v>30</v>
      </c>
      <c r="G11" s="114">
        <v>1020</v>
      </c>
      <c r="H11" s="114">
        <v>1020</v>
      </c>
      <c r="I11" s="114">
        <v>670</v>
      </c>
    </row>
    <row r="12" spans="1:9">
      <c r="A12" s="111">
        <v>9</v>
      </c>
      <c r="B12" s="111" t="s">
        <v>21</v>
      </c>
      <c r="C12" s="3">
        <v>571</v>
      </c>
      <c r="D12" s="3">
        <v>995</v>
      </c>
      <c r="E12" s="3">
        <v>0</v>
      </c>
      <c r="F12" s="4">
        <v>0</v>
      </c>
      <c r="G12" s="3">
        <v>0</v>
      </c>
      <c r="H12" s="3">
        <v>0</v>
      </c>
      <c r="I12" s="3">
        <v>0</v>
      </c>
    </row>
    <row r="13" spans="1:9">
      <c r="A13" s="111">
        <v>10</v>
      </c>
      <c r="B13" s="111" t="s">
        <v>22</v>
      </c>
      <c r="C13" s="3">
        <v>796</v>
      </c>
      <c r="D13" s="3">
        <v>1993</v>
      </c>
      <c r="E13" s="3">
        <v>1811</v>
      </c>
      <c r="F13" s="4">
        <v>103</v>
      </c>
      <c r="G13" s="3">
        <v>1745</v>
      </c>
      <c r="H13" s="3">
        <v>1745</v>
      </c>
      <c r="I13" s="3">
        <v>1745</v>
      </c>
    </row>
    <row r="14" spans="1:9">
      <c r="A14" s="111">
        <v>11</v>
      </c>
      <c r="B14" s="111" t="s">
        <v>23</v>
      </c>
      <c r="C14" s="3">
        <v>90</v>
      </c>
      <c r="D14" s="3">
        <v>1766</v>
      </c>
      <c r="E14" s="3">
        <v>0</v>
      </c>
      <c r="F14" s="4">
        <v>325</v>
      </c>
      <c r="G14" s="3">
        <v>0</v>
      </c>
      <c r="H14" s="3">
        <v>0</v>
      </c>
      <c r="I14" s="3">
        <v>0</v>
      </c>
    </row>
    <row r="15" spans="1:9">
      <c r="A15" s="111">
        <v>12</v>
      </c>
      <c r="B15" s="111" t="s">
        <v>24</v>
      </c>
      <c r="C15" s="116">
        <v>0</v>
      </c>
      <c r="D15" s="3">
        <v>0</v>
      </c>
      <c r="E15" s="3">
        <v>28</v>
      </c>
      <c r="F15" s="4">
        <v>8</v>
      </c>
      <c r="G15" s="3">
        <v>53</v>
      </c>
      <c r="H15" s="3">
        <v>23</v>
      </c>
      <c r="I15" s="3">
        <v>25</v>
      </c>
    </row>
    <row r="16" spans="1:9">
      <c r="A16" s="111">
        <v>13</v>
      </c>
      <c r="B16" s="111" t="s">
        <v>25</v>
      </c>
      <c r="C16" s="3">
        <v>17</v>
      </c>
      <c r="D16" s="3">
        <v>4735</v>
      </c>
      <c r="E16" s="3">
        <v>2895</v>
      </c>
      <c r="F16" s="4">
        <v>135</v>
      </c>
      <c r="G16" s="3">
        <v>4206</v>
      </c>
      <c r="H16" s="3">
        <v>4206</v>
      </c>
      <c r="I16" s="3">
        <v>4014</v>
      </c>
    </row>
    <row r="17" spans="1:9">
      <c r="A17" s="111">
        <v>14</v>
      </c>
      <c r="B17" s="111" t="s">
        <v>26</v>
      </c>
      <c r="C17" s="3">
        <v>0</v>
      </c>
      <c r="D17" s="3">
        <v>655</v>
      </c>
      <c r="E17" s="3">
        <v>0</v>
      </c>
      <c r="F17" s="4">
        <v>0</v>
      </c>
      <c r="G17" s="4">
        <v>0</v>
      </c>
      <c r="H17" s="4">
        <v>0</v>
      </c>
      <c r="I17" s="4">
        <v>0</v>
      </c>
    </row>
    <row r="18" spans="1:9">
      <c r="A18" s="111">
        <v>15</v>
      </c>
      <c r="B18" s="107" t="s">
        <v>27</v>
      </c>
      <c r="C18" s="4">
        <v>6835</v>
      </c>
      <c r="D18" s="4">
        <v>191315</v>
      </c>
      <c r="E18" s="4">
        <v>122114</v>
      </c>
      <c r="F18" s="4">
        <v>2671</v>
      </c>
      <c r="G18" s="4">
        <v>179074</v>
      </c>
      <c r="H18" s="4">
        <v>179074</v>
      </c>
      <c r="I18" s="4">
        <v>61487</v>
      </c>
    </row>
    <row r="19" spans="1:9">
      <c r="A19" s="107">
        <v>16</v>
      </c>
      <c r="B19" s="111" t="s">
        <v>28</v>
      </c>
      <c r="C19" s="3">
        <v>526</v>
      </c>
      <c r="D19" s="3">
        <v>526</v>
      </c>
      <c r="E19" s="3"/>
      <c r="F19" s="4">
        <v>232</v>
      </c>
      <c r="G19" s="3"/>
      <c r="H19" s="3"/>
      <c r="I19" s="3"/>
    </row>
    <row r="20" spans="1:9">
      <c r="A20" s="111">
        <v>17</v>
      </c>
      <c r="B20" s="111" t="s">
        <v>29</v>
      </c>
      <c r="C20" s="3">
        <v>502</v>
      </c>
      <c r="D20" s="3">
        <v>29498</v>
      </c>
      <c r="E20" s="3">
        <v>19778</v>
      </c>
      <c r="F20" s="4">
        <v>766</v>
      </c>
      <c r="G20" s="3">
        <v>14612</v>
      </c>
      <c r="H20" s="3">
        <v>14612</v>
      </c>
      <c r="I20" s="3">
        <v>13909</v>
      </c>
    </row>
    <row r="21" spans="1:9">
      <c r="A21" s="111">
        <v>18</v>
      </c>
      <c r="B21" s="111" t="s">
        <v>30</v>
      </c>
      <c r="C21" s="3">
        <v>96</v>
      </c>
      <c r="D21" s="3">
        <v>120</v>
      </c>
      <c r="E21" s="3">
        <v>440</v>
      </c>
      <c r="F21" s="4">
        <v>115</v>
      </c>
      <c r="G21" s="3">
        <v>330</v>
      </c>
      <c r="H21" s="3">
        <v>330</v>
      </c>
      <c r="I21" s="3">
        <v>330</v>
      </c>
    </row>
    <row r="22" spans="1:9">
      <c r="A22" s="111">
        <v>19</v>
      </c>
      <c r="B22" s="107" t="s">
        <v>31</v>
      </c>
      <c r="C22" s="3">
        <v>216</v>
      </c>
      <c r="D22" s="3">
        <v>4551</v>
      </c>
      <c r="E22" s="3">
        <v>2044</v>
      </c>
      <c r="F22" s="4">
        <v>162</v>
      </c>
      <c r="G22" s="3">
        <v>4207</v>
      </c>
      <c r="H22" s="3">
        <v>4207</v>
      </c>
      <c r="I22" s="3">
        <v>3338</v>
      </c>
    </row>
    <row r="23" spans="1:9">
      <c r="A23" s="117">
        <v>20</v>
      </c>
      <c r="B23" s="118" t="s">
        <v>205</v>
      </c>
      <c r="C23" s="3">
        <v>432</v>
      </c>
      <c r="D23" s="3">
        <v>2432</v>
      </c>
      <c r="E23" s="3">
        <v>2432</v>
      </c>
      <c r="F23" s="4">
        <v>2000</v>
      </c>
      <c r="G23" s="3">
        <v>2432</v>
      </c>
      <c r="H23" s="3">
        <v>2432</v>
      </c>
      <c r="I23" s="3">
        <v>2432</v>
      </c>
    </row>
    <row r="24" spans="1:9">
      <c r="A24" s="225" t="s">
        <v>405</v>
      </c>
      <c r="B24" s="226"/>
      <c r="C24" s="5">
        <f>SUM(C4:C22)</f>
        <v>10428</v>
      </c>
      <c r="D24" s="5">
        <f>SUM(D4:D22)</f>
        <v>256601</v>
      </c>
      <c r="E24" s="5">
        <f>SUM(E4:E22)</f>
        <v>162878</v>
      </c>
      <c r="F24" s="6">
        <f>SUM(F4:F23)</f>
        <v>17347</v>
      </c>
      <c r="G24" s="6">
        <f>SUM(G4:G22)</f>
        <v>217327</v>
      </c>
      <c r="H24" s="6">
        <f>SUM(H4:H22)</f>
        <v>216453</v>
      </c>
      <c r="I24" s="6">
        <f>SUM(I4:I22)</f>
        <v>96754</v>
      </c>
    </row>
    <row r="25" spans="1:9">
      <c r="A25" s="111">
        <v>1</v>
      </c>
      <c r="B25" s="111" t="s">
        <v>34</v>
      </c>
      <c r="C25" s="119"/>
      <c r="D25" s="120">
        <v>1629</v>
      </c>
      <c r="E25" s="121">
        <v>1581</v>
      </c>
      <c r="F25" s="122">
        <v>40</v>
      </c>
      <c r="G25" s="120">
        <v>1581</v>
      </c>
      <c r="H25" s="120">
        <v>1581</v>
      </c>
      <c r="I25" s="120">
        <v>1581</v>
      </c>
    </row>
    <row r="26" spans="1:9">
      <c r="A26" s="111">
        <v>2</v>
      </c>
      <c r="B26" s="111" t="s">
        <v>406</v>
      </c>
      <c r="C26" s="109">
        <v>0</v>
      </c>
      <c r="D26" s="109">
        <v>0</v>
      </c>
      <c r="E26" s="109">
        <v>0</v>
      </c>
      <c r="F26" s="110">
        <v>0</v>
      </c>
      <c r="G26" s="109">
        <v>0</v>
      </c>
      <c r="H26" s="109">
        <v>0</v>
      </c>
      <c r="I26" s="109">
        <v>0</v>
      </c>
    </row>
    <row r="27" spans="1:9">
      <c r="A27" s="111">
        <v>3</v>
      </c>
      <c r="B27" s="111" t="s">
        <v>36</v>
      </c>
      <c r="C27" s="109">
        <v>0</v>
      </c>
      <c r="D27" s="109">
        <v>0</v>
      </c>
      <c r="E27" s="109">
        <v>0</v>
      </c>
      <c r="F27" s="110">
        <v>7</v>
      </c>
      <c r="G27" s="109">
        <v>0</v>
      </c>
      <c r="H27" s="109">
        <v>0</v>
      </c>
      <c r="I27" s="109">
        <v>0</v>
      </c>
    </row>
    <row r="28" spans="1:9">
      <c r="A28" s="111">
        <v>4</v>
      </c>
      <c r="B28" s="111" t="s">
        <v>37</v>
      </c>
      <c r="C28" s="123">
        <v>22</v>
      </c>
      <c r="D28" s="124">
        <v>8404</v>
      </c>
      <c r="E28" s="124">
        <v>6986</v>
      </c>
      <c r="F28" s="123">
        <v>147</v>
      </c>
      <c r="G28" s="124">
        <v>8404</v>
      </c>
      <c r="H28" s="124">
        <v>8404</v>
      </c>
      <c r="I28" s="124">
        <v>4125</v>
      </c>
    </row>
    <row r="29" spans="1:9">
      <c r="A29" s="111">
        <v>5</v>
      </c>
      <c r="B29" s="111" t="s">
        <v>38</v>
      </c>
      <c r="C29" s="109">
        <v>0</v>
      </c>
      <c r="D29" s="109">
        <v>517</v>
      </c>
      <c r="E29" s="109">
        <v>0</v>
      </c>
      <c r="F29" s="110">
        <v>15</v>
      </c>
      <c r="G29" s="109">
        <v>0</v>
      </c>
      <c r="H29" s="109">
        <v>0</v>
      </c>
      <c r="I29" s="109">
        <v>0</v>
      </c>
    </row>
    <row r="30" spans="1:9">
      <c r="A30" s="107">
        <v>6</v>
      </c>
      <c r="B30" s="107" t="s">
        <v>407</v>
      </c>
      <c r="C30" s="110">
        <v>32</v>
      </c>
      <c r="D30" s="110">
        <v>32</v>
      </c>
      <c r="E30" s="109">
        <v>0</v>
      </c>
      <c r="F30" s="110">
        <v>0</v>
      </c>
      <c r="G30" s="109">
        <v>0</v>
      </c>
      <c r="H30" s="109">
        <v>0</v>
      </c>
      <c r="I30" s="109">
        <v>0</v>
      </c>
    </row>
    <row r="31" spans="1:9">
      <c r="A31" s="111">
        <v>7</v>
      </c>
      <c r="B31" s="111" t="s">
        <v>408</v>
      </c>
      <c r="C31" s="108">
        <v>11</v>
      </c>
      <c r="D31" s="108">
        <v>11</v>
      </c>
      <c r="E31" s="109">
        <v>0</v>
      </c>
      <c r="F31" s="110">
        <v>0</v>
      </c>
      <c r="G31" s="109">
        <v>0</v>
      </c>
      <c r="H31" s="109">
        <v>0</v>
      </c>
      <c r="I31" s="109">
        <v>0</v>
      </c>
    </row>
    <row r="32" spans="1:9">
      <c r="A32" s="111">
        <v>8</v>
      </c>
      <c r="B32" s="111" t="s">
        <v>43</v>
      </c>
      <c r="C32" s="125">
        <v>36</v>
      </c>
      <c r="D32" s="3">
        <v>36</v>
      </c>
      <c r="E32" s="3">
        <v>35</v>
      </c>
      <c r="F32" s="4">
        <v>10</v>
      </c>
      <c r="G32" s="3">
        <v>33</v>
      </c>
      <c r="H32" s="3">
        <v>33</v>
      </c>
      <c r="I32" s="3">
        <v>31</v>
      </c>
    </row>
    <row r="33" spans="1:9">
      <c r="A33" s="111">
        <v>9</v>
      </c>
      <c r="B33" s="111" t="s">
        <v>45</v>
      </c>
      <c r="C33" s="125">
        <v>24</v>
      </c>
      <c r="D33" s="3">
        <v>24</v>
      </c>
      <c r="E33" s="3">
        <v>24</v>
      </c>
      <c r="F33" s="4">
        <v>3</v>
      </c>
      <c r="G33" s="3">
        <v>24</v>
      </c>
      <c r="H33" s="3">
        <v>24</v>
      </c>
      <c r="I33" s="3">
        <v>14</v>
      </c>
    </row>
    <row r="34" spans="1:9">
      <c r="A34" s="126">
        <v>10</v>
      </c>
      <c r="B34" s="111" t="s">
        <v>39</v>
      </c>
      <c r="C34" s="110">
        <v>0</v>
      </c>
      <c r="D34" s="110">
        <v>0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</row>
    <row r="35" spans="1:9">
      <c r="A35" s="230" t="s">
        <v>409</v>
      </c>
      <c r="B35" s="231"/>
      <c r="C35" s="127">
        <f t="shared" ref="C35:I35" si="0">SUM(C25:C34)</f>
        <v>125</v>
      </c>
      <c r="D35" s="127">
        <f t="shared" si="0"/>
        <v>10653</v>
      </c>
      <c r="E35" s="127">
        <f t="shared" si="0"/>
        <v>8626</v>
      </c>
      <c r="F35" s="128">
        <f>SUM(F25:F34)</f>
        <v>222</v>
      </c>
      <c r="G35" s="127">
        <f t="shared" si="0"/>
        <v>10042</v>
      </c>
      <c r="H35" s="127">
        <f t="shared" si="0"/>
        <v>10042</v>
      </c>
      <c r="I35" s="127">
        <f t="shared" si="0"/>
        <v>5751</v>
      </c>
    </row>
    <row r="36" spans="1:9">
      <c r="A36" s="111">
        <v>1</v>
      </c>
      <c r="B36" s="111" t="s">
        <v>410</v>
      </c>
      <c r="C36" s="129">
        <v>4920</v>
      </c>
      <c r="D36" s="129">
        <v>198405</v>
      </c>
      <c r="E36" s="3">
        <v>65524</v>
      </c>
      <c r="F36" s="130">
        <v>1958</v>
      </c>
      <c r="G36" s="3">
        <v>78513</v>
      </c>
      <c r="H36" s="3">
        <v>78513</v>
      </c>
      <c r="I36" s="3">
        <v>27254</v>
      </c>
    </row>
    <row r="37" spans="1:9">
      <c r="A37" s="131" t="s">
        <v>411</v>
      </c>
      <c r="B37" s="131"/>
      <c r="C37" s="132">
        <f t="shared" ref="C37:I37" si="1">SUM(C36)</f>
        <v>4920</v>
      </c>
      <c r="D37" s="133">
        <f t="shared" si="1"/>
        <v>198405</v>
      </c>
      <c r="E37" s="132">
        <f t="shared" si="1"/>
        <v>65524</v>
      </c>
      <c r="F37" s="134">
        <f t="shared" si="1"/>
        <v>1958</v>
      </c>
      <c r="G37" s="133">
        <f t="shared" si="1"/>
        <v>78513</v>
      </c>
      <c r="H37" s="132">
        <f t="shared" si="1"/>
        <v>78513</v>
      </c>
      <c r="I37" s="132">
        <f t="shared" si="1"/>
        <v>27254</v>
      </c>
    </row>
    <row r="38" spans="1:9">
      <c r="A38" s="111">
        <v>1</v>
      </c>
      <c r="B38" s="111" t="s">
        <v>50</v>
      </c>
      <c r="C38" s="109">
        <v>5410</v>
      </c>
      <c r="D38" s="109">
        <v>28108</v>
      </c>
      <c r="E38" s="109">
        <v>6121</v>
      </c>
      <c r="F38" s="110">
        <v>19184</v>
      </c>
      <c r="G38" s="109">
        <v>28108</v>
      </c>
      <c r="H38" s="109">
        <v>17688</v>
      </c>
      <c r="I38" s="109">
        <v>4025</v>
      </c>
    </row>
    <row r="39" spans="1:9">
      <c r="A39" s="111">
        <v>2</v>
      </c>
      <c r="B39" s="111" t="s">
        <v>412</v>
      </c>
      <c r="C39" s="109">
        <v>0</v>
      </c>
      <c r="D39" s="109">
        <v>0</v>
      </c>
      <c r="E39" s="109">
        <v>0</v>
      </c>
      <c r="F39" s="110">
        <v>0</v>
      </c>
      <c r="G39" s="109">
        <v>0</v>
      </c>
      <c r="H39" s="109">
        <v>0</v>
      </c>
      <c r="I39" s="109">
        <v>0</v>
      </c>
    </row>
    <row r="40" spans="1:9">
      <c r="A40" s="111">
        <v>3</v>
      </c>
      <c r="B40" s="111" t="s">
        <v>51</v>
      </c>
      <c r="C40" s="109">
        <v>0</v>
      </c>
      <c r="D40" s="109">
        <v>0</v>
      </c>
      <c r="E40" s="109">
        <v>0</v>
      </c>
      <c r="F40" s="110">
        <v>0</v>
      </c>
      <c r="G40" s="109">
        <v>0</v>
      </c>
      <c r="H40" s="109">
        <v>0</v>
      </c>
      <c r="I40" s="109">
        <v>0</v>
      </c>
    </row>
    <row r="41" spans="1:9">
      <c r="A41" s="111">
        <v>4</v>
      </c>
      <c r="B41" s="111" t="s">
        <v>52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</row>
    <row r="42" spans="1:9">
      <c r="A42" s="230" t="s">
        <v>413</v>
      </c>
      <c r="B42" s="231"/>
      <c r="C42" s="5">
        <f t="shared" ref="C42:I42" si="2">SUM(C38:C41)</f>
        <v>5410</v>
      </c>
      <c r="D42" s="5">
        <f t="shared" si="2"/>
        <v>28108</v>
      </c>
      <c r="E42" s="5">
        <f t="shared" si="2"/>
        <v>6121</v>
      </c>
      <c r="F42" s="6">
        <f t="shared" si="2"/>
        <v>19184</v>
      </c>
      <c r="G42" s="5">
        <f t="shared" si="2"/>
        <v>28108</v>
      </c>
      <c r="H42" s="5">
        <f t="shared" si="2"/>
        <v>17688</v>
      </c>
      <c r="I42" s="5">
        <f t="shared" si="2"/>
        <v>4025</v>
      </c>
    </row>
    <row r="43" spans="1:9">
      <c r="A43" s="238" t="s">
        <v>414</v>
      </c>
      <c r="B43" s="238"/>
      <c r="C43" s="5">
        <f>C24+C35+C37+C42</f>
        <v>20883</v>
      </c>
      <c r="D43" s="5">
        <f t="shared" ref="D43:I43" si="3">D24+D35+D37+D42</f>
        <v>493767</v>
      </c>
      <c r="E43" s="5">
        <f t="shared" si="3"/>
        <v>243149</v>
      </c>
      <c r="F43" s="5">
        <f t="shared" si="3"/>
        <v>38711</v>
      </c>
      <c r="G43" s="5">
        <f t="shared" si="3"/>
        <v>333990</v>
      </c>
      <c r="H43" s="5">
        <f t="shared" si="3"/>
        <v>322696</v>
      </c>
      <c r="I43" s="5">
        <f t="shared" si="3"/>
        <v>133784</v>
      </c>
    </row>
  </sheetData>
  <mergeCells count="6">
    <mergeCell ref="A43:B43"/>
    <mergeCell ref="A1:I1"/>
    <mergeCell ref="A2:I2"/>
    <mergeCell ref="A24:B24"/>
    <mergeCell ref="A35:B35"/>
    <mergeCell ref="A42:B42"/>
  </mergeCells>
  <pageMargins left="0.7" right="0.7" top="0.75" bottom="0.75" header="0.3" footer="0.3"/>
  <pageSetup scale="80" orientation="portrait" horizontalDpi="0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workbookViewId="0">
      <selection activeCell="L51" sqref="L51"/>
    </sheetView>
  </sheetViews>
  <sheetFormatPr defaultRowHeight="15"/>
  <cols>
    <col min="1" max="1" width="8.42578125" customWidth="1"/>
    <col min="2" max="2" width="10.42578125" customWidth="1"/>
  </cols>
  <sheetData>
    <row r="1" spans="1:18">
      <c r="A1" s="209" t="s">
        <v>415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</row>
    <row r="2" spans="1:18">
      <c r="A2" s="213" t="s">
        <v>154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</row>
    <row r="3" spans="1:18" ht="60">
      <c r="A3" s="24" t="s">
        <v>94</v>
      </c>
      <c r="B3" s="24" t="s">
        <v>416</v>
      </c>
      <c r="C3" s="24" t="s">
        <v>417</v>
      </c>
      <c r="D3" s="24" t="s">
        <v>418</v>
      </c>
      <c r="E3" s="24" t="s">
        <v>419</v>
      </c>
      <c r="F3" s="24" t="s">
        <v>420</v>
      </c>
      <c r="G3" s="24" t="s">
        <v>421</v>
      </c>
      <c r="H3" s="24" t="s">
        <v>422</v>
      </c>
      <c r="I3" s="24" t="s">
        <v>423</v>
      </c>
      <c r="J3" s="24" t="s">
        <v>424</v>
      </c>
      <c r="K3" s="24" t="s">
        <v>425</v>
      </c>
      <c r="L3" s="24" t="s">
        <v>426</v>
      </c>
      <c r="M3" s="24" t="s">
        <v>427</v>
      </c>
      <c r="N3" s="24" t="s">
        <v>428</v>
      </c>
      <c r="O3" s="24" t="s">
        <v>429</v>
      </c>
      <c r="P3" s="24" t="s">
        <v>430</v>
      </c>
      <c r="Q3" s="24" t="s">
        <v>431</v>
      </c>
      <c r="R3" s="24" t="s">
        <v>432</v>
      </c>
    </row>
    <row r="4" spans="1:18">
      <c r="A4" s="20">
        <v>1</v>
      </c>
      <c r="B4" s="20" t="s">
        <v>12</v>
      </c>
      <c r="C4" s="20">
        <v>0</v>
      </c>
      <c r="D4" s="20">
        <v>0</v>
      </c>
      <c r="E4" s="20">
        <v>92</v>
      </c>
      <c r="F4" s="20">
        <v>26.35</v>
      </c>
      <c r="G4" s="20">
        <v>0</v>
      </c>
      <c r="H4" s="20">
        <v>0</v>
      </c>
      <c r="I4" s="20">
        <v>11</v>
      </c>
      <c r="J4" s="20">
        <v>23.18</v>
      </c>
      <c r="K4" s="20">
        <v>0</v>
      </c>
      <c r="L4" s="20">
        <v>0</v>
      </c>
      <c r="M4" s="20">
        <v>9</v>
      </c>
      <c r="N4" s="20">
        <v>67.989999999999995</v>
      </c>
      <c r="O4" s="20">
        <v>0</v>
      </c>
      <c r="P4" s="20">
        <v>0</v>
      </c>
      <c r="Q4" s="20">
        <v>112</v>
      </c>
      <c r="R4" s="20">
        <v>117.52</v>
      </c>
    </row>
    <row r="5" spans="1:18">
      <c r="A5" s="20">
        <v>2</v>
      </c>
      <c r="B5" s="20" t="s">
        <v>13</v>
      </c>
      <c r="C5" s="20">
        <v>0</v>
      </c>
      <c r="D5" s="20">
        <v>0</v>
      </c>
      <c r="E5" s="20">
        <v>25</v>
      </c>
      <c r="F5" s="20">
        <v>5.0999999999999996</v>
      </c>
      <c r="G5" s="20">
        <v>0</v>
      </c>
      <c r="H5" s="20">
        <v>0</v>
      </c>
      <c r="I5" s="20">
        <v>10</v>
      </c>
      <c r="J5" s="20">
        <v>89</v>
      </c>
      <c r="K5" s="20">
        <v>0</v>
      </c>
      <c r="L5" s="20">
        <v>0</v>
      </c>
      <c r="M5" s="20">
        <v>15</v>
      </c>
      <c r="N5" s="20">
        <v>110.1</v>
      </c>
      <c r="O5" s="20">
        <v>0</v>
      </c>
      <c r="P5" s="20">
        <v>0</v>
      </c>
      <c r="Q5" s="20">
        <v>50</v>
      </c>
      <c r="R5" s="20">
        <v>204.2</v>
      </c>
    </row>
    <row r="6" spans="1:18">
      <c r="A6" s="20">
        <v>3</v>
      </c>
      <c r="B6" s="20" t="s">
        <v>14</v>
      </c>
      <c r="C6" s="20">
        <v>0</v>
      </c>
      <c r="D6" s="20">
        <v>0</v>
      </c>
      <c r="E6" s="20">
        <v>13</v>
      </c>
      <c r="F6" s="20">
        <v>2.2599999999999998</v>
      </c>
      <c r="G6" s="20">
        <v>2</v>
      </c>
      <c r="H6" s="20">
        <v>2.6</v>
      </c>
      <c r="I6" s="20">
        <v>150</v>
      </c>
      <c r="J6" s="20">
        <v>226.97</v>
      </c>
      <c r="K6" s="20">
        <v>3</v>
      </c>
      <c r="L6" s="20">
        <v>25.49</v>
      </c>
      <c r="M6" s="20">
        <v>36</v>
      </c>
      <c r="N6" s="20">
        <v>211.2</v>
      </c>
      <c r="O6" s="20">
        <v>5</v>
      </c>
      <c r="P6" s="20">
        <v>28.09</v>
      </c>
      <c r="Q6" s="20">
        <v>199</v>
      </c>
      <c r="R6" s="20">
        <v>440.43</v>
      </c>
    </row>
    <row r="7" spans="1:18">
      <c r="A7" s="20">
        <v>4</v>
      </c>
      <c r="B7" s="20" t="s">
        <v>15</v>
      </c>
      <c r="C7" s="20">
        <v>146</v>
      </c>
      <c r="D7" s="20">
        <v>56</v>
      </c>
      <c r="E7" s="20">
        <v>146</v>
      </c>
      <c r="F7" s="20">
        <v>44</v>
      </c>
      <c r="G7" s="20">
        <v>111</v>
      </c>
      <c r="H7" s="20">
        <v>214</v>
      </c>
      <c r="I7" s="20">
        <v>111</v>
      </c>
      <c r="J7" s="20">
        <v>198</v>
      </c>
      <c r="K7" s="20">
        <v>28</v>
      </c>
      <c r="L7" s="20">
        <v>237</v>
      </c>
      <c r="M7" s="20">
        <v>28</v>
      </c>
      <c r="N7" s="20">
        <v>222</v>
      </c>
      <c r="O7" s="20">
        <v>285</v>
      </c>
      <c r="P7" s="20">
        <v>507</v>
      </c>
      <c r="Q7" s="20">
        <v>285</v>
      </c>
      <c r="R7" s="20">
        <v>464</v>
      </c>
    </row>
    <row r="8" spans="1:18">
      <c r="A8" s="20">
        <v>5</v>
      </c>
      <c r="B8" s="20" t="s">
        <v>16</v>
      </c>
      <c r="C8" s="20">
        <v>1</v>
      </c>
      <c r="D8" s="20">
        <v>0.35</v>
      </c>
      <c r="E8" s="20">
        <v>43</v>
      </c>
      <c r="F8" s="20">
        <v>20.55</v>
      </c>
      <c r="G8" s="20">
        <v>0</v>
      </c>
      <c r="H8" s="20">
        <v>0</v>
      </c>
      <c r="I8" s="20">
        <v>17</v>
      </c>
      <c r="J8" s="20">
        <v>44.05</v>
      </c>
      <c r="K8" s="20">
        <v>0</v>
      </c>
      <c r="L8" s="20">
        <v>0</v>
      </c>
      <c r="M8" s="20">
        <v>6</v>
      </c>
      <c r="N8" s="20">
        <v>49.5</v>
      </c>
      <c r="O8" s="20">
        <v>1</v>
      </c>
      <c r="P8" s="20">
        <v>0.35</v>
      </c>
      <c r="Q8" s="20">
        <v>66</v>
      </c>
      <c r="R8" s="20">
        <v>114.1</v>
      </c>
    </row>
    <row r="9" spans="1:18">
      <c r="A9" s="20">
        <v>6</v>
      </c>
      <c r="B9" s="20" t="s">
        <v>17</v>
      </c>
      <c r="C9" s="20">
        <v>109</v>
      </c>
      <c r="D9" s="20">
        <v>0.35</v>
      </c>
      <c r="E9" s="20">
        <v>109</v>
      </c>
      <c r="F9" s="20">
        <v>0.36</v>
      </c>
      <c r="G9" s="20">
        <v>39</v>
      </c>
      <c r="H9" s="20">
        <v>1.18</v>
      </c>
      <c r="I9" s="20">
        <v>39</v>
      </c>
      <c r="J9" s="20">
        <v>1.1299999999999999</v>
      </c>
      <c r="K9" s="20">
        <v>22</v>
      </c>
      <c r="L9" s="20">
        <v>1.81</v>
      </c>
      <c r="M9" s="20">
        <v>22</v>
      </c>
      <c r="N9" s="20">
        <v>1.75</v>
      </c>
      <c r="O9" s="20">
        <v>170</v>
      </c>
      <c r="P9" s="20">
        <v>3.34</v>
      </c>
      <c r="Q9" s="20">
        <v>170</v>
      </c>
      <c r="R9" s="20">
        <v>3.24</v>
      </c>
    </row>
    <row r="10" spans="1:18">
      <c r="A10" s="20">
        <v>7</v>
      </c>
      <c r="B10" s="20" t="s">
        <v>18</v>
      </c>
      <c r="C10" s="20">
        <v>25</v>
      </c>
      <c r="D10" s="20">
        <v>25</v>
      </c>
      <c r="E10" s="20">
        <v>25</v>
      </c>
      <c r="F10" s="20">
        <v>25</v>
      </c>
      <c r="G10" s="20">
        <v>22</v>
      </c>
      <c r="H10" s="20">
        <v>47</v>
      </c>
      <c r="I10" s="20">
        <v>22</v>
      </c>
      <c r="J10" s="20">
        <v>47</v>
      </c>
      <c r="K10" s="20">
        <v>3</v>
      </c>
      <c r="L10" s="20">
        <v>30</v>
      </c>
      <c r="M10" s="20">
        <v>3</v>
      </c>
      <c r="N10" s="20">
        <v>30</v>
      </c>
      <c r="O10" s="20">
        <v>50</v>
      </c>
      <c r="P10" s="20">
        <v>102</v>
      </c>
      <c r="Q10" s="20">
        <v>50</v>
      </c>
      <c r="R10" s="20">
        <v>102</v>
      </c>
    </row>
    <row r="11" spans="1:18">
      <c r="A11" s="20">
        <v>8</v>
      </c>
      <c r="B11" s="20" t="s">
        <v>19</v>
      </c>
      <c r="C11" s="20">
        <v>6</v>
      </c>
      <c r="D11" s="20">
        <v>2.7</v>
      </c>
      <c r="E11" s="20">
        <v>71</v>
      </c>
      <c r="F11" s="20">
        <v>29.6</v>
      </c>
      <c r="G11" s="20">
        <v>5</v>
      </c>
      <c r="H11" s="20">
        <v>13</v>
      </c>
      <c r="I11" s="20">
        <v>83</v>
      </c>
      <c r="J11" s="20">
        <v>164.24</v>
      </c>
      <c r="K11" s="20">
        <v>6</v>
      </c>
      <c r="L11" s="20">
        <v>43.89</v>
      </c>
      <c r="M11" s="20">
        <v>14</v>
      </c>
      <c r="N11" s="20">
        <v>105.28</v>
      </c>
      <c r="O11" s="20">
        <v>17</v>
      </c>
      <c r="P11" s="20">
        <v>59.59</v>
      </c>
      <c r="Q11" s="20">
        <v>168</v>
      </c>
      <c r="R11" s="20">
        <v>299.12</v>
      </c>
    </row>
    <row r="12" spans="1:18">
      <c r="A12" s="20">
        <v>9</v>
      </c>
      <c r="B12" s="20" t="s">
        <v>22</v>
      </c>
      <c r="C12" s="20">
        <v>0</v>
      </c>
      <c r="D12" s="20">
        <v>0</v>
      </c>
      <c r="E12" s="20">
        <v>5</v>
      </c>
      <c r="F12" s="20">
        <v>1.7</v>
      </c>
      <c r="G12" s="20">
        <v>0</v>
      </c>
      <c r="H12" s="20">
        <v>0</v>
      </c>
      <c r="I12" s="20">
        <v>18</v>
      </c>
      <c r="J12" s="20">
        <v>45.71</v>
      </c>
      <c r="K12" s="20">
        <v>0</v>
      </c>
      <c r="L12" s="20">
        <v>0</v>
      </c>
      <c r="M12" s="20">
        <v>9</v>
      </c>
      <c r="N12" s="20">
        <v>58.5</v>
      </c>
      <c r="O12" s="20">
        <v>0</v>
      </c>
      <c r="P12" s="20">
        <v>0</v>
      </c>
      <c r="Q12" s="20">
        <v>32</v>
      </c>
      <c r="R12" s="20">
        <v>105.91</v>
      </c>
    </row>
    <row r="13" spans="1:18">
      <c r="A13" s="20">
        <v>10</v>
      </c>
      <c r="B13" s="20" t="s">
        <v>23</v>
      </c>
      <c r="C13" s="20">
        <v>53</v>
      </c>
      <c r="D13" s="20">
        <v>22.35</v>
      </c>
      <c r="E13" s="20">
        <v>113</v>
      </c>
      <c r="F13" s="20">
        <v>49.4</v>
      </c>
      <c r="G13" s="20">
        <v>59</v>
      </c>
      <c r="H13" s="20">
        <v>88.55</v>
      </c>
      <c r="I13" s="20">
        <v>102</v>
      </c>
      <c r="J13" s="20">
        <v>157.94999999999999</v>
      </c>
      <c r="K13" s="20">
        <v>0</v>
      </c>
      <c r="L13" s="20">
        <v>0</v>
      </c>
      <c r="M13" s="20">
        <v>9</v>
      </c>
      <c r="N13" s="20">
        <v>72.5</v>
      </c>
      <c r="O13" s="20">
        <v>112</v>
      </c>
      <c r="P13" s="20">
        <v>110.9</v>
      </c>
      <c r="Q13" s="20">
        <v>224</v>
      </c>
      <c r="R13" s="20">
        <v>279.85000000000002</v>
      </c>
    </row>
    <row r="14" spans="1:18">
      <c r="A14" s="20">
        <v>11</v>
      </c>
      <c r="B14" s="20" t="s">
        <v>24</v>
      </c>
      <c r="C14" s="20">
        <v>0</v>
      </c>
      <c r="D14" s="20">
        <v>0</v>
      </c>
      <c r="E14" s="20">
        <v>21</v>
      </c>
      <c r="F14" s="20">
        <v>45.3</v>
      </c>
      <c r="G14" s="20">
        <v>0</v>
      </c>
      <c r="H14" s="20">
        <v>0</v>
      </c>
      <c r="I14" s="20">
        <v>13</v>
      </c>
      <c r="J14" s="20">
        <v>27.48</v>
      </c>
      <c r="K14" s="20">
        <v>2</v>
      </c>
      <c r="L14" s="20">
        <v>15.79</v>
      </c>
      <c r="M14" s="20">
        <v>8</v>
      </c>
      <c r="N14" s="20">
        <v>30.58</v>
      </c>
      <c r="O14" s="20">
        <v>2</v>
      </c>
      <c r="P14" s="20">
        <v>15.79</v>
      </c>
      <c r="Q14" s="20">
        <v>42</v>
      </c>
      <c r="R14" s="20">
        <v>103.36</v>
      </c>
    </row>
    <row r="15" spans="1:18">
      <c r="A15" s="20">
        <v>12</v>
      </c>
      <c r="B15" s="20" t="s">
        <v>25</v>
      </c>
      <c r="C15" s="20">
        <v>22</v>
      </c>
      <c r="D15" s="20">
        <v>9.81</v>
      </c>
      <c r="E15" s="20">
        <v>25</v>
      </c>
      <c r="F15" s="20">
        <v>11.13</v>
      </c>
      <c r="G15" s="20">
        <v>24</v>
      </c>
      <c r="H15" s="20">
        <v>54.01</v>
      </c>
      <c r="I15" s="20">
        <v>32</v>
      </c>
      <c r="J15" s="20">
        <v>64.349999999999994</v>
      </c>
      <c r="K15" s="20">
        <v>6</v>
      </c>
      <c r="L15" s="20">
        <v>42.01</v>
      </c>
      <c r="M15" s="20">
        <v>8</v>
      </c>
      <c r="N15" s="20">
        <v>48.56</v>
      </c>
      <c r="O15" s="20">
        <v>52</v>
      </c>
      <c r="P15" s="20">
        <v>105.83</v>
      </c>
      <c r="Q15" s="20">
        <v>65</v>
      </c>
      <c r="R15" s="20">
        <v>124.04</v>
      </c>
    </row>
    <row r="16" spans="1:18">
      <c r="A16" s="20">
        <v>13</v>
      </c>
      <c r="B16" s="20" t="s">
        <v>26</v>
      </c>
      <c r="C16" s="20">
        <v>0</v>
      </c>
      <c r="D16" s="20">
        <v>0</v>
      </c>
      <c r="E16" s="20">
        <v>15</v>
      </c>
      <c r="F16" s="20">
        <v>5.07</v>
      </c>
      <c r="G16" s="20">
        <v>2</v>
      </c>
      <c r="H16" s="20">
        <v>6.41</v>
      </c>
      <c r="I16" s="20">
        <v>16</v>
      </c>
      <c r="J16" s="20">
        <v>41.66</v>
      </c>
      <c r="K16" s="20">
        <v>0</v>
      </c>
      <c r="L16" s="20">
        <v>0</v>
      </c>
      <c r="M16" s="20">
        <v>2</v>
      </c>
      <c r="N16" s="20">
        <v>11.57</v>
      </c>
      <c r="O16" s="20">
        <v>2</v>
      </c>
      <c r="P16" s="20">
        <v>6.41</v>
      </c>
      <c r="Q16" s="20">
        <v>33</v>
      </c>
      <c r="R16" s="20">
        <v>58.3</v>
      </c>
    </row>
    <row r="17" spans="1:18">
      <c r="A17" s="20">
        <v>14</v>
      </c>
      <c r="B17" s="20" t="s">
        <v>27</v>
      </c>
      <c r="C17" s="20">
        <v>111</v>
      </c>
      <c r="D17" s="20">
        <v>39.92</v>
      </c>
      <c r="E17" s="20">
        <v>1607</v>
      </c>
      <c r="F17" s="20">
        <v>730.47</v>
      </c>
      <c r="G17" s="20">
        <v>163</v>
      </c>
      <c r="H17" s="20">
        <v>415.36</v>
      </c>
      <c r="I17" s="20">
        <v>2618</v>
      </c>
      <c r="J17" s="20">
        <v>7574.6</v>
      </c>
      <c r="K17" s="20">
        <v>78</v>
      </c>
      <c r="L17" s="20">
        <v>609.01</v>
      </c>
      <c r="M17" s="20">
        <v>706</v>
      </c>
      <c r="N17" s="20">
        <v>5050.53</v>
      </c>
      <c r="O17" s="20">
        <v>352</v>
      </c>
      <c r="P17" s="20">
        <v>1064.29</v>
      </c>
      <c r="Q17" s="20">
        <v>4931</v>
      </c>
      <c r="R17" s="20">
        <v>13355.6</v>
      </c>
    </row>
    <row r="18" spans="1:18">
      <c r="A18" s="20">
        <v>15</v>
      </c>
      <c r="B18" s="20" t="s">
        <v>28</v>
      </c>
      <c r="C18" s="20">
        <v>5</v>
      </c>
      <c r="D18" s="20">
        <v>2.0699999999999998</v>
      </c>
      <c r="E18" s="20">
        <v>32</v>
      </c>
      <c r="F18" s="20">
        <v>15.57</v>
      </c>
      <c r="G18" s="20">
        <v>11</v>
      </c>
      <c r="H18" s="20">
        <v>21.17</v>
      </c>
      <c r="I18" s="20">
        <v>32</v>
      </c>
      <c r="J18" s="20">
        <v>39.57</v>
      </c>
      <c r="K18" s="20">
        <v>1</v>
      </c>
      <c r="L18" s="20">
        <v>7</v>
      </c>
      <c r="M18" s="20">
        <v>2</v>
      </c>
      <c r="N18" s="20">
        <v>17</v>
      </c>
      <c r="O18" s="20">
        <v>17</v>
      </c>
      <c r="P18" s="20">
        <v>30.24</v>
      </c>
      <c r="Q18" s="20">
        <v>66</v>
      </c>
      <c r="R18" s="20">
        <v>72.14</v>
      </c>
    </row>
    <row r="19" spans="1:18">
      <c r="A19" s="20">
        <v>16</v>
      </c>
      <c r="B19" s="20" t="s">
        <v>29</v>
      </c>
      <c r="C19" s="20">
        <v>8</v>
      </c>
      <c r="D19" s="20">
        <v>2.7</v>
      </c>
      <c r="E19" s="20">
        <v>410</v>
      </c>
      <c r="F19" s="20">
        <v>196.13</v>
      </c>
      <c r="G19" s="20">
        <v>18</v>
      </c>
      <c r="H19" s="20">
        <v>39.33</v>
      </c>
      <c r="I19" s="20">
        <v>559</v>
      </c>
      <c r="J19" s="20">
        <v>1147.79</v>
      </c>
      <c r="K19" s="20">
        <v>11</v>
      </c>
      <c r="L19" s="20">
        <v>86.6</v>
      </c>
      <c r="M19" s="20">
        <v>130</v>
      </c>
      <c r="N19" s="20">
        <v>1026.02</v>
      </c>
      <c r="O19" s="20">
        <v>37</v>
      </c>
      <c r="P19" s="20">
        <v>128.63</v>
      </c>
      <c r="Q19" s="20">
        <v>1099</v>
      </c>
      <c r="R19" s="20">
        <v>2369.94</v>
      </c>
    </row>
    <row r="20" spans="1:18">
      <c r="A20" s="20">
        <v>17</v>
      </c>
      <c r="B20" s="20" t="s">
        <v>30</v>
      </c>
      <c r="C20" s="20">
        <v>0</v>
      </c>
      <c r="D20" s="20">
        <v>0</v>
      </c>
      <c r="E20" s="20">
        <v>18</v>
      </c>
      <c r="F20" s="20">
        <v>7.45</v>
      </c>
      <c r="G20" s="20">
        <v>0</v>
      </c>
      <c r="H20" s="20">
        <v>0</v>
      </c>
      <c r="I20" s="20">
        <v>3</v>
      </c>
      <c r="J20" s="20">
        <v>2.85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21</v>
      </c>
      <c r="R20" s="20">
        <v>10.3</v>
      </c>
    </row>
    <row r="21" spans="1:18">
      <c r="A21" s="20">
        <v>18</v>
      </c>
      <c r="B21" s="20" t="s">
        <v>31</v>
      </c>
      <c r="C21" s="20">
        <v>2</v>
      </c>
      <c r="D21" s="20">
        <v>0.97</v>
      </c>
      <c r="E21" s="20">
        <v>43</v>
      </c>
      <c r="F21" s="20">
        <v>9.08</v>
      </c>
      <c r="G21" s="20">
        <v>9</v>
      </c>
      <c r="H21" s="20">
        <v>13.21</v>
      </c>
      <c r="I21" s="20">
        <v>161</v>
      </c>
      <c r="J21" s="20">
        <v>262.52999999999997</v>
      </c>
      <c r="K21" s="20">
        <v>1</v>
      </c>
      <c r="L21" s="20">
        <v>9.83</v>
      </c>
      <c r="M21" s="20">
        <v>29</v>
      </c>
      <c r="N21" s="20">
        <v>159.16</v>
      </c>
      <c r="O21" s="20">
        <v>12</v>
      </c>
      <c r="P21" s="20">
        <v>24.01</v>
      </c>
      <c r="Q21" s="20">
        <v>233</v>
      </c>
      <c r="R21" s="20">
        <v>430.77</v>
      </c>
    </row>
    <row r="22" spans="1:18">
      <c r="A22" s="22" t="s">
        <v>104</v>
      </c>
      <c r="B22" s="22" t="s">
        <v>58</v>
      </c>
      <c r="C22" s="22">
        <v>488</v>
      </c>
      <c r="D22" s="22">
        <v>162.22</v>
      </c>
      <c r="E22" s="22">
        <v>2813</v>
      </c>
      <c r="F22" s="22">
        <v>1224.52</v>
      </c>
      <c r="G22" s="22">
        <v>465</v>
      </c>
      <c r="H22" s="22">
        <v>915.82</v>
      </c>
      <c r="I22" s="22">
        <v>3997</v>
      </c>
      <c r="J22" s="22">
        <v>10158.06</v>
      </c>
      <c r="K22" s="22">
        <v>161</v>
      </c>
      <c r="L22" s="22">
        <v>1108.43</v>
      </c>
      <c r="M22" s="22">
        <v>1036</v>
      </c>
      <c r="N22" s="22">
        <v>7272.24</v>
      </c>
      <c r="O22" s="22">
        <v>1114</v>
      </c>
      <c r="P22" s="22">
        <v>2186.4699999999998</v>
      </c>
      <c r="Q22" s="22">
        <v>7846</v>
      </c>
      <c r="R22" s="22">
        <v>18654.82</v>
      </c>
    </row>
    <row r="23" spans="1:18">
      <c r="A23" s="20">
        <v>1</v>
      </c>
      <c r="B23" s="20" t="s">
        <v>34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</row>
    <row r="24" spans="1:18">
      <c r="A24" s="20">
        <v>2</v>
      </c>
      <c r="B24" s="20" t="s">
        <v>35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</row>
    <row r="25" spans="1:18">
      <c r="A25" s="20">
        <v>3</v>
      </c>
      <c r="B25" s="20" t="s">
        <v>36</v>
      </c>
      <c r="C25" s="20">
        <v>1</v>
      </c>
      <c r="D25" s="20">
        <v>0.5</v>
      </c>
      <c r="E25" s="20">
        <v>14</v>
      </c>
      <c r="F25" s="20">
        <v>4.8499999999999996</v>
      </c>
      <c r="G25" s="20">
        <v>2</v>
      </c>
      <c r="H25" s="20">
        <v>5.17</v>
      </c>
      <c r="I25" s="20">
        <v>13</v>
      </c>
      <c r="J25" s="20">
        <v>11.61</v>
      </c>
      <c r="K25" s="20">
        <v>1</v>
      </c>
      <c r="L25" s="20">
        <v>10</v>
      </c>
      <c r="M25" s="20">
        <v>4</v>
      </c>
      <c r="N25" s="20">
        <v>25.29</v>
      </c>
      <c r="O25" s="20">
        <v>4</v>
      </c>
      <c r="P25" s="20">
        <v>15.67</v>
      </c>
      <c r="Q25" s="20">
        <v>31</v>
      </c>
      <c r="R25" s="20">
        <v>41.75</v>
      </c>
    </row>
    <row r="26" spans="1:18">
      <c r="A26" s="20">
        <v>4</v>
      </c>
      <c r="B26" s="20" t="s">
        <v>37</v>
      </c>
      <c r="C26" s="20">
        <v>154</v>
      </c>
      <c r="D26" s="20">
        <v>40.520000000000003</v>
      </c>
      <c r="E26" s="20">
        <v>154</v>
      </c>
      <c r="F26" s="20">
        <v>38.880000000000003</v>
      </c>
      <c r="G26" s="20">
        <v>18</v>
      </c>
      <c r="H26" s="20">
        <v>36.409999999999997</v>
      </c>
      <c r="I26" s="20">
        <v>18</v>
      </c>
      <c r="J26" s="20">
        <v>34.58</v>
      </c>
      <c r="K26" s="20">
        <v>3</v>
      </c>
      <c r="L26" s="20">
        <v>17.579999999999998</v>
      </c>
      <c r="M26" s="20">
        <v>3</v>
      </c>
      <c r="N26" s="20">
        <v>16.97</v>
      </c>
      <c r="O26" s="20">
        <v>175</v>
      </c>
      <c r="P26" s="20">
        <v>94.51</v>
      </c>
      <c r="Q26" s="20">
        <v>175</v>
      </c>
      <c r="R26" s="20">
        <v>90.43</v>
      </c>
    </row>
    <row r="27" spans="1:18">
      <c r="A27" s="20">
        <v>5</v>
      </c>
      <c r="B27" s="20" t="s">
        <v>38</v>
      </c>
      <c r="C27" s="20">
        <v>15</v>
      </c>
      <c r="D27" s="20">
        <v>4.25</v>
      </c>
      <c r="E27" s="20">
        <v>0</v>
      </c>
      <c r="F27" s="20">
        <v>0</v>
      </c>
      <c r="G27" s="20">
        <v>2</v>
      </c>
      <c r="H27" s="20">
        <v>5.51</v>
      </c>
      <c r="I27" s="20">
        <v>0</v>
      </c>
      <c r="J27" s="20">
        <v>0</v>
      </c>
      <c r="K27" s="20">
        <v>5</v>
      </c>
      <c r="L27" s="20">
        <v>36.07</v>
      </c>
      <c r="M27" s="20">
        <v>0</v>
      </c>
      <c r="N27" s="20">
        <v>0</v>
      </c>
      <c r="O27" s="20">
        <v>22</v>
      </c>
      <c r="P27" s="20">
        <v>45.83</v>
      </c>
      <c r="Q27" s="20">
        <v>0</v>
      </c>
      <c r="R27" s="20">
        <v>0</v>
      </c>
    </row>
    <row r="28" spans="1:18">
      <c r="A28" s="20">
        <v>6</v>
      </c>
      <c r="B28" s="20" t="s">
        <v>21</v>
      </c>
      <c r="C28" s="20">
        <v>0</v>
      </c>
      <c r="D28" s="20">
        <v>0</v>
      </c>
      <c r="E28" s="20">
        <v>6</v>
      </c>
      <c r="F28" s="20">
        <v>2.64</v>
      </c>
      <c r="G28" s="20">
        <v>3</v>
      </c>
      <c r="H28" s="20">
        <v>10.84</v>
      </c>
      <c r="I28" s="20">
        <v>12</v>
      </c>
      <c r="J28" s="20">
        <v>18.010000000000002</v>
      </c>
      <c r="K28" s="20">
        <v>0</v>
      </c>
      <c r="L28" s="20">
        <v>0</v>
      </c>
      <c r="M28" s="20">
        <v>22</v>
      </c>
      <c r="N28" s="20">
        <v>173.55</v>
      </c>
      <c r="O28" s="20">
        <v>3</v>
      </c>
      <c r="P28" s="20">
        <v>10.84</v>
      </c>
      <c r="Q28" s="20">
        <v>40</v>
      </c>
      <c r="R28" s="20">
        <v>194.2</v>
      </c>
    </row>
    <row r="29" spans="1:18">
      <c r="A29" s="20">
        <v>7</v>
      </c>
      <c r="B29" s="20" t="s">
        <v>39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</row>
    <row r="30" spans="1:18">
      <c r="A30" s="20">
        <v>8</v>
      </c>
      <c r="B30" s="20" t="s">
        <v>40</v>
      </c>
      <c r="C30" s="20">
        <v>0</v>
      </c>
      <c r="D30" s="20">
        <v>0</v>
      </c>
      <c r="E30" s="20">
        <v>0</v>
      </c>
      <c r="F30" s="20">
        <v>0</v>
      </c>
      <c r="G30" s="20">
        <v>6</v>
      </c>
      <c r="H30" s="20">
        <v>14</v>
      </c>
      <c r="I30" s="20">
        <v>6</v>
      </c>
      <c r="J30" s="20">
        <v>14</v>
      </c>
      <c r="K30" s="20">
        <v>1</v>
      </c>
      <c r="L30" s="20">
        <v>10</v>
      </c>
      <c r="M30" s="20">
        <v>1</v>
      </c>
      <c r="N30" s="20">
        <v>22</v>
      </c>
      <c r="O30" s="20">
        <v>7</v>
      </c>
      <c r="P30" s="20">
        <v>24</v>
      </c>
      <c r="Q30" s="20">
        <v>7</v>
      </c>
      <c r="R30" s="20">
        <v>36</v>
      </c>
    </row>
    <row r="31" spans="1:18">
      <c r="A31" s="20">
        <v>9</v>
      </c>
      <c r="B31" s="20" t="s">
        <v>41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</row>
    <row r="32" spans="1:18">
      <c r="A32" s="20">
        <v>10</v>
      </c>
      <c r="B32" s="20" t="s">
        <v>42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</row>
    <row r="33" spans="1:18">
      <c r="A33" s="20">
        <v>11</v>
      </c>
      <c r="B33" s="20" t="s">
        <v>43</v>
      </c>
      <c r="C33" s="20">
        <v>0</v>
      </c>
      <c r="D33" s="20">
        <v>0</v>
      </c>
      <c r="E33" s="20">
        <v>0</v>
      </c>
      <c r="F33" s="20">
        <v>0</v>
      </c>
      <c r="G33" s="20">
        <v>1</v>
      </c>
      <c r="H33" s="20">
        <v>5</v>
      </c>
      <c r="I33" s="20">
        <v>2</v>
      </c>
      <c r="J33" s="20">
        <v>9.16</v>
      </c>
      <c r="K33" s="20">
        <v>0</v>
      </c>
      <c r="L33" s="20">
        <v>0</v>
      </c>
      <c r="M33" s="20">
        <v>2</v>
      </c>
      <c r="N33" s="20">
        <v>10.56</v>
      </c>
      <c r="O33" s="20">
        <v>1</v>
      </c>
      <c r="P33" s="20">
        <v>5</v>
      </c>
      <c r="Q33" s="20">
        <v>4</v>
      </c>
      <c r="R33" s="20">
        <v>19.72</v>
      </c>
    </row>
    <row r="34" spans="1:18">
      <c r="A34" s="20">
        <v>12</v>
      </c>
      <c r="B34" s="20" t="s">
        <v>44</v>
      </c>
      <c r="C34" s="20">
        <v>1129</v>
      </c>
      <c r="D34" s="20">
        <v>373.66</v>
      </c>
      <c r="E34" s="20">
        <v>6018</v>
      </c>
      <c r="F34" s="20">
        <v>1215.06</v>
      </c>
      <c r="G34" s="20">
        <v>130</v>
      </c>
      <c r="H34" s="20">
        <v>121.42</v>
      </c>
      <c r="I34" s="20">
        <v>583</v>
      </c>
      <c r="J34" s="20">
        <v>366.41</v>
      </c>
      <c r="K34" s="20">
        <v>0</v>
      </c>
      <c r="L34" s="20">
        <v>0</v>
      </c>
      <c r="M34" s="20">
        <v>0</v>
      </c>
      <c r="N34" s="20">
        <v>0</v>
      </c>
      <c r="O34" s="20">
        <v>1259</v>
      </c>
      <c r="P34" s="20">
        <v>495.08</v>
      </c>
      <c r="Q34" s="20">
        <v>6601</v>
      </c>
      <c r="R34" s="20">
        <v>1581.47</v>
      </c>
    </row>
    <row r="35" spans="1:18">
      <c r="A35" s="20">
        <v>13</v>
      </c>
      <c r="B35" s="20" t="s">
        <v>45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</row>
    <row r="36" spans="1:18">
      <c r="A36" s="22" t="s">
        <v>105</v>
      </c>
      <c r="B36" s="22" t="s">
        <v>58</v>
      </c>
      <c r="C36" s="22">
        <v>1299</v>
      </c>
      <c r="D36" s="22">
        <v>418.93</v>
      </c>
      <c r="E36" s="22">
        <v>6192</v>
      </c>
      <c r="F36" s="22">
        <v>1261.43</v>
      </c>
      <c r="G36" s="22">
        <v>162</v>
      </c>
      <c r="H36" s="22">
        <v>198.35</v>
      </c>
      <c r="I36" s="22">
        <v>634</v>
      </c>
      <c r="J36" s="22">
        <v>453.77</v>
      </c>
      <c r="K36" s="22">
        <v>10</v>
      </c>
      <c r="L36" s="22">
        <v>73.650000000000006</v>
      </c>
      <c r="M36" s="22">
        <v>32</v>
      </c>
      <c r="N36" s="22">
        <v>248.37</v>
      </c>
      <c r="O36" s="22">
        <v>1471</v>
      </c>
      <c r="P36" s="22">
        <v>690.93</v>
      </c>
      <c r="Q36" s="22">
        <v>6858</v>
      </c>
      <c r="R36" s="22">
        <v>1963.57</v>
      </c>
    </row>
    <row r="37" spans="1:18">
      <c r="A37" s="20">
        <v>1</v>
      </c>
      <c r="B37" s="20" t="s">
        <v>47</v>
      </c>
      <c r="C37" s="20">
        <v>160</v>
      </c>
      <c r="D37" s="20">
        <v>72.27</v>
      </c>
      <c r="E37" s="20">
        <v>1446</v>
      </c>
      <c r="F37" s="20">
        <v>474.39</v>
      </c>
      <c r="G37" s="20">
        <v>0</v>
      </c>
      <c r="H37" s="20">
        <v>0</v>
      </c>
      <c r="I37" s="20">
        <v>69</v>
      </c>
      <c r="J37" s="20">
        <v>82.3</v>
      </c>
      <c r="K37" s="20">
        <v>0</v>
      </c>
      <c r="L37" s="20">
        <v>0</v>
      </c>
      <c r="M37" s="20">
        <v>1</v>
      </c>
      <c r="N37" s="20">
        <v>9.14</v>
      </c>
      <c r="O37" s="20">
        <v>160</v>
      </c>
      <c r="P37" s="20">
        <v>72.27</v>
      </c>
      <c r="Q37" s="20">
        <v>1516</v>
      </c>
      <c r="R37" s="20">
        <v>565.83000000000004</v>
      </c>
    </row>
    <row r="38" spans="1:18">
      <c r="A38" s="22" t="s">
        <v>106</v>
      </c>
      <c r="B38" s="22" t="s">
        <v>58</v>
      </c>
      <c r="C38" s="22">
        <v>160</v>
      </c>
      <c r="D38" s="22">
        <v>72.27</v>
      </c>
      <c r="E38" s="22">
        <v>1446</v>
      </c>
      <c r="F38" s="22">
        <v>474.39</v>
      </c>
      <c r="G38" s="22">
        <v>0</v>
      </c>
      <c r="H38" s="22">
        <v>0</v>
      </c>
      <c r="I38" s="22">
        <v>69</v>
      </c>
      <c r="J38" s="22">
        <v>82.3</v>
      </c>
      <c r="K38" s="22">
        <v>0</v>
      </c>
      <c r="L38" s="22">
        <v>0</v>
      </c>
      <c r="M38" s="22">
        <v>1</v>
      </c>
      <c r="N38" s="22">
        <v>9.14</v>
      </c>
      <c r="O38" s="22">
        <v>160</v>
      </c>
      <c r="P38" s="22">
        <v>72.27</v>
      </c>
      <c r="Q38" s="22">
        <v>1516</v>
      </c>
      <c r="R38" s="22">
        <v>565.83000000000004</v>
      </c>
    </row>
    <row r="39" spans="1:18">
      <c r="A39" s="20">
        <v>1</v>
      </c>
      <c r="B39" s="20" t="s">
        <v>49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</row>
    <row r="40" spans="1:18">
      <c r="A40" s="20">
        <v>2</v>
      </c>
      <c r="B40" s="20" t="s">
        <v>50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</row>
    <row r="41" spans="1:18">
      <c r="A41" s="20">
        <v>3</v>
      </c>
      <c r="B41" s="20" t="s">
        <v>51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</row>
    <row r="42" spans="1:18">
      <c r="A42" s="20">
        <v>4</v>
      </c>
      <c r="B42" s="20" t="s">
        <v>52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</row>
    <row r="43" spans="1:18">
      <c r="A43" s="22" t="s">
        <v>110</v>
      </c>
      <c r="B43" s="22" t="s">
        <v>58</v>
      </c>
      <c r="C43" s="22">
        <v>1947</v>
      </c>
      <c r="D43" s="22">
        <v>653.41999999999996</v>
      </c>
      <c r="E43" s="22">
        <v>10451</v>
      </c>
      <c r="F43" s="22">
        <v>2960.34</v>
      </c>
      <c r="G43" s="22">
        <v>627</v>
      </c>
      <c r="H43" s="22">
        <v>1114.17</v>
      </c>
      <c r="I43" s="22">
        <v>4700</v>
      </c>
      <c r="J43" s="22">
        <v>10694.13</v>
      </c>
      <c r="K43" s="22">
        <v>171</v>
      </c>
      <c r="L43" s="22">
        <v>1182.08</v>
      </c>
      <c r="M43" s="22">
        <v>1069</v>
      </c>
      <c r="N43" s="22">
        <v>7529.75</v>
      </c>
      <c r="O43" s="22">
        <v>2745</v>
      </c>
      <c r="P43" s="22">
        <v>2949.67</v>
      </c>
      <c r="Q43" s="22">
        <v>16220</v>
      </c>
      <c r="R43" s="22">
        <v>21184.22</v>
      </c>
    </row>
  </sheetData>
  <mergeCells count="2">
    <mergeCell ref="A1:R1"/>
    <mergeCell ref="A2:R2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opLeftCell="A25" workbookViewId="0">
      <selection activeCell="A11" sqref="A10:A11"/>
    </sheetView>
  </sheetViews>
  <sheetFormatPr defaultRowHeight="15"/>
  <sheetData>
    <row r="1" spans="1:17" ht="15.75">
      <c r="A1" s="243" t="s">
        <v>433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5"/>
    </row>
    <row r="2" spans="1:17">
      <c r="A2" s="246" t="s">
        <v>154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8"/>
    </row>
    <row r="3" spans="1:17" ht="60">
      <c r="A3" s="135" t="s">
        <v>94</v>
      </c>
      <c r="B3" s="136" t="s">
        <v>434</v>
      </c>
      <c r="C3" s="137" t="s">
        <v>435</v>
      </c>
      <c r="D3" s="137" t="s">
        <v>436</v>
      </c>
      <c r="E3" s="137" t="s">
        <v>437</v>
      </c>
      <c r="F3" s="137" t="s">
        <v>438</v>
      </c>
      <c r="G3" s="137" t="s">
        <v>439</v>
      </c>
      <c r="H3" s="137" t="s">
        <v>440</v>
      </c>
      <c r="I3" s="137" t="s">
        <v>441</v>
      </c>
      <c r="J3" s="137" t="s">
        <v>442</v>
      </c>
      <c r="K3" s="137" t="s">
        <v>443</v>
      </c>
      <c r="L3" s="137" t="s">
        <v>444</v>
      </c>
      <c r="M3" s="83" t="s">
        <v>445</v>
      </c>
      <c r="N3" s="83" t="s">
        <v>446</v>
      </c>
      <c r="O3" s="137" t="s">
        <v>447</v>
      </c>
      <c r="P3" s="137" t="s">
        <v>448</v>
      </c>
      <c r="Q3" s="137" t="s">
        <v>449</v>
      </c>
    </row>
    <row r="4" spans="1:17">
      <c r="A4" s="138">
        <v>1</v>
      </c>
      <c r="B4" s="138" t="s">
        <v>12</v>
      </c>
      <c r="C4" s="139">
        <v>4</v>
      </c>
      <c r="D4" s="139">
        <v>163</v>
      </c>
      <c r="E4" s="139">
        <v>0</v>
      </c>
      <c r="F4" s="139">
        <v>0</v>
      </c>
      <c r="G4" s="139">
        <v>0</v>
      </c>
      <c r="H4" s="139">
        <v>4</v>
      </c>
      <c r="I4" s="139">
        <v>310</v>
      </c>
      <c r="J4" s="139">
        <v>0</v>
      </c>
      <c r="K4" s="139">
        <v>0</v>
      </c>
      <c r="L4" s="139">
        <v>0</v>
      </c>
      <c r="M4" s="139">
        <v>54</v>
      </c>
      <c r="N4" s="139">
        <v>82</v>
      </c>
      <c r="O4" s="139">
        <v>0</v>
      </c>
      <c r="P4" s="139">
        <v>0</v>
      </c>
      <c r="Q4" s="139">
        <v>0</v>
      </c>
    </row>
    <row r="5" spans="1:17">
      <c r="A5" s="138">
        <v>2</v>
      </c>
      <c r="B5" s="138" t="s">
        <v>403</v>
      </c>
      <c r="C5" s="139">
        <v>15</v>
      </c>
      <c r="D5" s="139">
        <v>185</v>
      </c>
      <c r="E5" s="139">
        <v>0</v>
      </c>
      <c r="F5" s="139">
        <v>0</v>
      </c>
      <c r="G5" s="139">
        <v>0</v>
      </c>
      <c r="H5" s="139">
        <v>20</v>
      </c>
      <c r="I5" s="139">
        <v>670</v>
      </c>
      <c r="J5" s="139">
        <v>0</v>
      </c>
      <c r="K5" s="139">
        <v>0</v>
      </c>
      <c r="L5" s="139">
        <v>0</v>
      </c>
      <c r="M5" s="139">
        <v>16</v>
      </c>
      <c r="N5" s="139">
        <v>186</v>
      </c>
      <c r="O5" s="139">
        <v>0</v>
      </c>
      <c r="P5" s="139">
        <v>0</v>
      </c>
      <c r="Q5" s="139">
        <v>0</v>
      </c>
    </row>
    <row r="6" spans="1:17">
      <c r="A6" s="138">
        <v>3</v>
      </c>
      <c r="B6" s="138" t="s">
        <v>14</v>
      </c>
      <c r="C6" s="139">
        <v>56</v>
      </c>
      <c r="D6" s="139">
        <v>1284</v>
      </c>
      <c r="E6" s="139">
        <v>1</v>
      </c>
      <c r="F6" s="139">
        <v>1</v>
      </c>
      <c r="G6" s="139">
        <v>0</v>
      </c>
      <c r="H6" s="139">
        <v>8</v>
      </c>
      <c r="I6" s="139">
        <v>2231</v>
      </c>
      <c r="J6" s="139">
        <v>0</v>
      </c>
      <c r="K6" s="139">
        <v>0</v>
      </c>
      <c r="L6" s="139">
        <v>0</v>
      </c>
      <c r="M6" s="139">
        <v>8</v>
      </c>
      <c r="N6" s="139">
        <v>502</v>
      </c>
      <c r="O6" s="139">
        <v>0</v>
      </c>
      <c r="P6" s="139">
        <v>0</v>
      </c>
      <c r="Q6" s="139">
        <v>0</v>
      </c>
    </row>
    <row r="7" spans="1:17">
      <c r="A7" s="138">
        <v>4</v>
      </c>
      <c r="B7" s="138" t="s">
        <v>15</v>
      </c>
      <c r="C7" s="139">
        <v>20</v>
      </c>
      <c r="D7" s="139">
        <v>917</v>
      </c>
      <c r="E7" s="139">
        <v>0</v>
      </c>
      <c r="F7" s="139">
        <v>0</v>
      </c>
      <c r="G7" s="139">
        <v>0</v>
      </c>
      <c r="H7" s="139">
        <v>7</v>
      </c>
      <c r="I7" s="139">
        <v>569</v>
      </c>
      <c r="J7" s="139">
        <v>0</v>
      </c>
      <c r="K7" s="139">
        <v>0</v>
      </c>
      <c r="L7" s="139">
        <v>0</v>
      </c>
      <c r="M7" s="139">
        <v>31</v>
      </c>
      <c r="N7" s="139">
        <v>492</v>
      </c>
      <c r="O7" s="139">
        <v>0</v>
      </c>
      <c r="P7" s="139">
        <v>0</v>
      </c>
      <c r="Q7" s="139">
        <v>0</v>
      </c>
    </row>
    <row r="8" spans="1:17">
      <c r="A8" s="138">
        <v>5</v>
      </c>
      <c r="B8" s="138" t="s">
        <v>16</v>
      </c>
      <c r="C8" s="139">
        <v>2</v>
      </c>
      <c r="D8" s="139">
        <v>147</v>
      </c>
      <c r="E8" s="139">
        <v>1</v>
      </c>
      <c r="F8" s="139">
        <v>1</v>
      </c>
      <c r="G8" s="139">
        <v>0</v>
      </c>
      <c r="H8" s="139">
        <v>4</v>
      </c>
      <c r="I8" s="139">
        <v>185</v>
      </c>
      <c r="J8" s="139">
        <v>0</v>
      </c>
      <c r="K8" s="139">
        <v>0</v>
      </c>
      <c r="L8" s="139">
        <v>0</v>
      </c>
      <c r="M8" s="139">
        <v>2</v>
      </c>
      <c r="N8" s="139">
        <v>36</v>
      </c>
      <c r="O8" s="139">
        <v>0</v>
      </c>
      <c r="P8" s="139">
        <v>0</v>
      </c>
      <c r="Q8" s="139">
        <v>0</v>
      </c>
    </row>
    <row r="9" spans="1:17">
      <c r="A9" s="138">
        <v>6</v>
      </c>
      <c r="B9" s="138" t="s">
        <v>17</v>
      </c>
      <c r="C9" s="139">
        <v>21</v>
      </c>
      <c r="D9" s="139">
        <v>21</v>
      </c>
      <c r="E9" s="139">
        <v>3</v>
      </c>
      <c r="F9" s="139">
        <v>2</v>
      </c>
      <c r="G9" s="139">
        <v>1</v>
      </c>
      <c r="H9" s="139">
        <v>61</v>
      </c>
      <c r="I9" s="139">
        <v>61</v>
      </c>
      <c r="J9" s="139">
        <v>1</v>
      </c>
      <c r="K9" s="139">
        <v>1</v>
      </c>
      <c r="L9" s="139">
        <v>0</v>
      </c>
      <c r="M9" s="139">
        <v>65</v>
      </c>
      <c r="N9" s="139">
        <v>649</v>
      </c>
      <c r="O9" s="139">
        <v>0</v>
      </c>
      <c r="P9" s="139">
        <v>0</v>
      </c>
      <c r="Q9" s="139">
        <v>0</v>
      </c>
    </row>
    <row r="10" spans="1:17">
      <c r="A10" s="138">
        <v>7</v>
      </c>
      <c r="B10" s="138" t="s">
        <v>19</v>
      </c>
      <c r="C10" s="139">
        <v>69</v>
      </c>
      <c r="D10" s="139">
        <v>919</v>
      </c>
      <c r="E10" s="139">
        <v>1</v>
      </c>
      <c r="F10" s="139">
        <v>1</v>
      </c>
      <c r="G10" s="139">
        <v>0</v>
      </c>
      <c r="H10" s="139">
        <v>55</v>
      </c>
      <c r="I10" s="139">
        <v>1584</v>
      </c>
      <c r="J10" s="139">
        <v>0</v>
      </c>
      <c r="K10" s="139">
        <v>0</v>
      </c>
      <c r="L10" s="139">
        <v>0</v>
      </c>
      <c r="M10" s="139">
        <v>97</v>
      </c>
      <c r="N10" s="139">
        <v>656</v>
      </c>
      <c r="O10" s="139">
        <v>6</v>
      </c>
      <c r="P10" s="139">
        <v>6</v>
      </c>
      <c r="Q10" s="139">
        <v>0</v>
      </c>
    </row>
    <row r="11" spans="1:17">
      <c r="A11" s="138">
        <v>8</v>
      </c>
      <c r="B11" s="138" t="s">
        <v>404</v>
      </c>
      <c r="C11" s="139">
        <v>170</v>
      </c>
      <c r="D11" s="139">
        <v>920</v>
      </c>
      <c r="E11" s="139">
        <v>0</v>
      </c>
      <c r="F11" s="139">
        <v>0</v>
      </c>
      <c r="G11" s="139">
        <v>0</v>
      </c>
      <c r="H11" s="139">
        <v>160</v>
      </c>
      <c r="I11" s="139">
        <v>760</v>
      </c>
      <c r="J11" s="139">
        <v>0</v>
      </c>
      <c r="K11" s="139">
        <v>0</v>
      </c>
      <c r="L11" s="139">
        <v>0</v>
      </c>
      <c r="M11" s="139">
        <v>70</v>
      </c>
      <c r="N11" s="139">
        <v>110</v>
      </c>
      <c r="O11" s="139">
        <v>0</v>
      </c>
      <c r="P11" s="139">
        <v>0</v>
      </c>
      <c r="Q11" s="139">
        <v>0</v>
      </c>
    </row>
    <row r="12" spans="1:17">
      <c r="A12" s="138">
        <v>9</v>
      </c>
      <c r="B12" s="138" t="s">
        <v>22</v>
      </c>
      <c r="C12" s="139">
        <v>10</v>
      </c>
      <c r="D12" s="139">
        <v>184</v>
      </c>
      <c r="E12" s="139">
        <v>0</v>
      </c>
      <c r="F12" s="139">
        <v>0</v>
      </c>
      <c r="G12" s="139">
        <v>0</v>
      </c>
      <c r="H12" s="139">
        <v>0</v>
      </c>
      <c r="I12" s="139">
        <v>202</v>
      </c>
      <c r="J12" s="139">
        <v>0</v>
      </c>
      <c r="K12" s="139">
        <v>0</v>
      </c>
      <c r="L12" s="139">
        <v>0</v>
      </c>
      <c r="M12" s="139">
        <v>7</v>
      </c>
      <c r="N12" s="139">
        <v>94</v>
      </c>
      <c r="O12" s="139">
        <v>0</v>
      </c>
      <c r="P12" s="139">
        <v>0</v>
      </c>
      <c r="Q12" s="139">
        <v>0</v>
      </c>
    </row>
    <row r="13" spans="1:17">
      <c r="A13" s="138">
        <v>10</v>
      </c>
      <c r="B13" s="138" t="s">
        <v>23</v>
      </c>
      <c r="C13" s="139">
        <v>13</v>
      </c>
      <c r="D13" s="139">
        <v>148</v>
      </c>
      <c r="E13" s="139">
        <v>0</v>
      </c>
      <c r="F13" s="139">
        <v>0</v>
      </c>
      <c r="G13" s="139">
        <v>0</v>
      </c>
      <c r="H13" s="139">
        <v>18</v>
      </c>
      <c r="I13" s="139">
        <v>480</v>
      </c>
      <c r="J13" s="139">
        <v>0</v>
      </c>
      <c r="K13" s="139">
        <v>0</v>
      </c>
      <c r="L13" s="139">
        <v>0</v>
      </c>
      <c r="M13" s="139">
        <v>6</v>
      </c>
      <c r="N13" s="139">
        <v>40</v>
      </c>
      <c r="O13" s="139">
        <v>0</v>
      </c>
      <c r="P13" s="139">
        <v>0</v>
      </c>
      <c r="Q13" s="139">
        <v>0</v>
      </c>
    </row>
    <row r="14" spans="1:17">
      <c r="A14" s="138">
        <v>11</v>
      </c>
      <c r="B14" s="138" t="s">
        <v>24</v>
      </c>
      <c r="C14" s="140">
        <v>1</v>
      </c>
      <c r="D14" s="139">
        <v>136</v>
      </c>
      <c r="E14" s="139">
        <v>0</v>
      </c>
      <c r="F14" s="139">
        <v>0</v>
      </c>
      <c r="G14" s="139">
        <v>0</v>
      </c>
      <c r="H14" s="139">
        <v>3</v>
      </c>
      <c r="I14" s="139">
        <v>985</v>
      </c>
      <c r="J14" s="139">
        <v>0</v>
      </c>
      <c r="K14" s="139">
        <v>0</v>
      </c>
      <c r="L14" s="139">
        <v>0</v>
      </c>
      <c r="M14" s="139">
        <v>3</v>
      </c>
      <c r="N14" s="139">
        <v>152</v>
      </c>
      <c r="O14" s="139">
        <v>0</v>
      </c>
      <c r="P14" s="139">
        <v>0</v>
      </c>
      <c r="Q14" s="139">
        <v>0</v>
      </c>
    </row>
    <row r="15" spans="1:17">
      <c r="A15" s="138">
        <v>12</v>
      </c>
      <c r="B15" s="138" t="s">
        <v>25</v>
      </c>
      <c r="C15" s="139">
        <v>84</v>
      </c>
      <c r="D15" s="139">
        <v>641</v>
      </c>
      <c r="E15" s="139">
        <v>0</v>
      </c>
      <c r="F15" s="141">
        <v>0</v>
      </c>
      <c r="G15" s="142">
        <v>0</v>
      </c>
      <c r="H15" s="142">
        <v>593</v>
      </c>
      <c r="I15" s="142">
        <v>1899</v>
      </c>
      <c r="J15" s="142">
        <v>0</v>
      </c>
      <c r="K15" s="142">
        <v>0</v>
      </c>
      <c r="L15" s="142">
        <v>0</v>
      </c>
      <c r="M15" s="142">
        <v>0</v>
      </c>
      <c r="N15" s="142">
        <v>253</v>
      </c>
      <c r="O15" s="142">
        <v>0</v>
      </c>
      <c r="P15" s="139">
        <v>0</v>
      </c>
      <c r="Q15" s="139">
        <v>0</v>
      </c>
    </row>
    <row r="16" spans="1:17">
      <c r="A16" s="138">
        <v>13</v>
      </c>
      <c r="B16" s="138" t="s">
        <v>450</v>
      </c>
      <c r="C16" s="139">
        <v>23</v>
      </c>
      <c r="D16" s="139">
        <v>118</v>
      </c>
      <c r="E16" s="139">
        <v>0</v>
      </c>
      <c r="F16" s="139">
        <v>0</v>
      </c>
      <c r="G16" s="139">
        <v>0</v>
      </c>
      <c r="H16" s="142">
        <v>18</v>
      </c>
      <c r="I16" s="142">
        <v>284</v>
      </c>
      <c r="J16" s="139">
        <v>0</v>
      </c>
      <c r="K16" s="139">
        <v>0</v>
      </c>
      <c r="L16" s="139">
        <v>0</v>
      </c>
      <c r="M16" s="142">
        <v>0</v>
      </c>
      <c r="N16" s="142">
        <v>45</v>
      </c>
      <c r="O16" s="139">
        <v>0</v>
      </c>
      <c r="P16" s="139">
        <v>0</v>
      </c>
      <c r="Q16" s="139">
        <v>0</v>
      </c>
    </row>
    <row r="17" spans="1:17">
      <c r="A17" s="138">
        <v>14</v>
      </c>
      <c r="B17" s="138" t="s">
        <v>27</v>
      </c>
      <c r="C17" s="139">
        <v>478</v>
      </c>
      <c r="D17" s="139">
        <v>11194</v>
      </c>
      <c r="E17" s="139">
        <v>0</v>
      </c>
      <c r="F17" s="139">
        <v>0</v>
      </c>
      <c r="G17" s="139">
        <v>0</v>
      </c>
      <c r="H17" s="143">
        <v>2325</v>
      </c>
      <c r="I17" s="143">
        <v>28974</v>
      </c>
      <c r="J17" s="139">
        <v>0</v>
      </c>
      <c r="K17" s="139">
        <v>0</v>
      </c>
      <c r="L17" s="139">
        <v>0</v>
      </c>
      <c r="M17" s="143">
        <v>512</v>
      </c>
      <c r="N17" s="143">
        <v>2718</v>
      </c>
      <c r="O17" s="139">
        <v>0</v>
      </c>
      <c r="P17" s="139">
        <v>0</v>
      </c>
      <c r="Q17" s="139">
        <v>0</v>
      </c>
    </row>
    <row r="18" spans="1:17">
      <c r="A18" s="138">
        <v>15</v>
      </c>
      <c r="B18" s="138" t="s">
        <v>28</v>
      </c>
      <c r="C18" s="139">
        <v>408</v>
      </c>
      <c r="D18" s="139">
        <v>408</v>
      </c>
      <c r="E18" s="139">
        <v>0</v>
      </c>
      <c r="F18" s="139">
        <v>0</v>
      </c>
      <c r="G18" s="139">
        <v>0</v>
      </c>
      <c r="H18" s="143">
        <v>187</v>
      </c>
      <c r="I18" s="143">
        <v>187</v>
      </c>
      <c r="J18" s="139">
        <v>0</v>
      </c>
      <c r="K18" s="139">
        <v>0</v>
      </c>
      <c r="L18" s="139">
        <v>0</v>
      </c>
      <c r="M18" s="143">
        <v>107</v>
      </c>
      <c r="N18" s="143">
        <v>107</v>
      </c>
      <c r="O18" s="139">
        <v>0</v>
      </c>
      <c r="P18" s="139">
        <v>0</v>
      </c>
      <c r="Q18" s="139">
        <v>0</v>
      </c>
    </row>
    <row r="19" spans="1:17">
      <c r="A19" s="138">
        <v>16</v>
      </c>
      <c r="B19" s="138" t="s">
        <v>29</v>
      </c>
      <c r="C19" s="139">
        <v>9</v>
      </c>
      <c r="D19" s="139">
        <v>1427</v>
      </c>
      <c r="E19" s="139">
        <v>3</v>
      </c>
      <c r="F19" s="143">
        <v>3</v>
      </c>
      <c r="G19" s="143">
        <v>0</v>
      </c>
      <c r="H19" s="143">
        <v>7</v>
      </c>
      <c r="I19" s="143">
        <v>1870</v>
      </c>
      <c r="J19" s="143">
        <v>8</v>
      </c>
      <c r="K19" s="143">
        <v>7</v>
      </c>
      <c r="L19" s="143">
        <v>1</v>
      </c>
      <c r="M19" s="143">
        <v>14</v>
      </c>
      <c r="N19" s="143">
        <v>298</v>
      </c>
      <c r="O19" s="143">
        <v>0</v>
      </c>
      <c r="P19" s="139">
        <v>0</v>
      </c>
      <c r="Q19" s="139">
        <v>0</v>
      </c>
    </row>
    <row r="20" spans="1:17">
      <c r="A20" s="138">
        <v>17</v>
      </c>
      <c r="B20" s="138" t="s">
        <v>30</v>
      </c>
      <c r="C20" s="139">
        <v>0</v>
      </c>
      <c r="D20" s="139">
        <v>0</v>
      </c>
      <c r="E20" s="139">
        <v>0</v>
      </c>
      <c r="F20" s="139">
        <v>0</v>
      </c>
      <c r="G20" s="139">
        <v>0</v>
      </c>
      <c r="H20" s="139">
        <v>0</v>
      </c>
      <c r="I20" s="139">
        <v>0</v>
      </c>
      <c r="J20" s="139">
        <v>0</v>
      </c>
      <c r="K20" s="139">
        <v>0</v>
      </c>
      <c r="L20" s="139">
        <v>0</v>
      </c>
      <c r="M20" s="139">
        <v>0</v>
      </c>
      <c r="N20" s="139">
        <v>0</v>
      </c>
      <c r="O20" s="139">
        <v>0</v>
      </c>
      <c r="P20" s="139">
        <v>0</v>
      </c>
      <c r="Q20" s="139">
        <v>0</v>
      </c>
    </row>
    <row r="21" spans="1:17">
      <c r="A21" s="138">
        <v>18</v>
      </c>
      <c r="B21" s="138" t="s">
        <v>31</v>
      </c>
      <c r="C21" s="139">
        <v>4</v>
      </c>
      <c r="D21" s="139">
        <v>655</v>
      </c>
      <c r="E21" s="139">
        <v>0</v>
      </c>
      <c r="F21" s="139">
        <v>0</v>
      </c>
      <c r="G21" s="139">
        <v>0</v>
      </c>
      <c r="H21" s="139">
        <v>16</v>
      </c>
      <c r="I21" s="139">
        <v>1064</v>
      </c>
      <c r="J21" s="139">
        <v>0</v>
      </c>
      <c r="K21" s="139">
        <v>0</v>
      </c>
      <c r="L21" s="139">
        <v>0</v>
      </c>
      <c r="M21" s="139">
        <v>0</v>
      </c>
      <c r="N21" s="139">
        <v>111</v>
      </c>
      <c r="O21" s="139">
        <v>0</v>
      </c>
      <c r="P21" s="139">
        <v>0</v>
      </c>
      <c r="Q21" s="139">
        <v>0</v>
      </c>
    </row>
    <row r="22" spans="1:17">
      <c r="A22" s="144" t="s">
        <v>405</v>
      </c>
      <c r="B22" s="145"/>
      <c r="C22" s="146">
        <f>SUM(C4:C21)</f>
        <v>1387</v>
      </c>
      <c r="D22" s="146">
        <f>SUM(D4:D21)</f>
        <v>19467</v>
      </c>
      <c r="E22" s="146">
        <f>SUM(E4:E21)</f>
        <v>9</v>
      </c>
      <c r="F22" s="146">
        <f>SUM(F4:F21)</f>
        <v>8</v>
      </c>
      <c r="G22" s="146">
        <f>SUM(G4:G21)</f>
        <v>1</v>
      </c>
      <c r="H22" s="146">
        <f t="shared" ref="H22:Q22" si="0">SUM(H4:H21)</f>
        <v>3486</v>
      </c>
      <c r="I22" s="146">
        <f t="shared" si="0"/>
        <v>42315</v>
      </c>
      <c r="J22" s="146">
        <f t="shared" si="0"/>
        <v>9</v>
      </c>
      <c r="K22" s="146">
        <f t="shared" si="0"/>
        <v>8</v>
      </c>
      <c r="L22" s="146">
        <f t="shared" si="0"/>
        <v>1</v>
      </c>
      <c r="M22" s="146">
        <f t="shared" si="0"/>
        <v>992</v>
      </c>
      <c r="N22" s="146">
        <f t="shared" si="0"/>
        <v>6531</v>
      </c>
      <c r="O22" s="146">
        <f t="shared" si="0"/>
        <v>6</v>
      </c>
      <c r="P22" s="146">
        <f t="shared" si="0"/>
        <v>6</v>
      </c>
      <c r="Q22" s="146">
        <f t="shared" si="0"/>
        <v>0</v>
      </c>
    </row>
    <row r="23" spans="1:17">
      <c r="A23" s="138">
        <v>1</v>
      </c>
      <c r="B23" s="138" t="s">
        <v>34</v>
      </c>
      <c r="C23" s="139">
        <v>95</v>
      </c>
      <c r="D23" s="139">
        <v>95</v>
      </c>
      <c r="E23" s="139">
        <v>0</v>
      </c>
      <c r="F23" s="139">
        <v>0</v>
      </c>
      <c r="G23" s="139">
        <v>0</v>
      </c>
      <c r="H23" s="139">
        <v>220</v>
      </c>
      <c r="I23" s="139">
        <v>220</v>
      </c>
      <c r="J23" s="139">
        <v>0</v>
      </c>
      <c r="K23" s="139">
        <v>0</v>
      </c>
      <c r="L23" s="139">
        <v>0</v>
      </c>
      <c r="M23" s="139">
        <v>499</v>
      </c>
      <c r="N23" s="139">
        <v>499</v>
      </c>
      <c r="O23" s="139">
        <v>0</v>
      </c>
      <c r="P23" s="139">
        <v>0</v>
      </c>
      <c r="Q23" s="139">
        <v>0</v>
      </c>
    </row>
    <row r="24" spans="1:17">
      <c r="A24" s="138">
        <v>2</v>
      </c>
      <c r="B24" s="138" t="s">
        <v>406</v>
      </c>
      <c r="C24" s="139">
        <v>0</v>
      </c>
      <c r="D24" s="139">
        <v>0</v>
      </c>
      <c r="E24" s="139">
        <v>0</v>
      </c>
      <c r="F24" s="139">
        <v>0</v>
      </c>
      <c r="G24" s="139">
        <v>0</v>
      </c>
      <c r="H24" s="139">
        <v>0</v>
      </c>
      <c r="I24" s="139">
        <v>0</v>
      </c>
      <c r="J24" s="139">
        <v>0</v>
      </c>
      <c r="K24" s="139">
        <v>0</v>
      </c>
      <c r="L24" s="139">
        <v>0</v>
      </c>
      <c r="M24" s="139">
        <v>0</v>
      </c>
      <c r="N24" s="139">
        <v>0</v>
      </c>
      <c r="O24" s="139">
        <v>0</v>
      </c>
      <c r="P24" s="139">
        <v>0</v>
      </c>
      <c r="Q24" s="139">
        <v>0</v>
      </c>
    </row>
    <row r="25" spans="1:17">
      <c r="A25" s="138">
        <v>3</v>
      </c>
      <c r="B25" s="138" t="s">
        <v>36</v>
      </c>
      <c r="C25" s="139">
        <v>0</v>
      </c>
      <c r="D25" s="139">
        <v>11</v>
      </c>
      <c r="E25" s="139">
        <v>0</v>
      </c>
      <c r="F25" s="139">
        <v>0</v>
      </c>
      <c r="G25" s="139">
        <v>0</v>
      </c>
      <c r="H25" s="139">
        <v>1</v>
      </c>
      <c r="I25" s="139">
        <v>11</v>
      </c>
      <c r="J25" s="139">
        <v>0</v>
      </c>
      <c r="K25" s="139">
        <v>0</v>
      </c>
      <c r="L25" s="139">
        <v>0</v>
      </c>
      <c r="M25" s="139">
        <v>0</v>
      </c>
      <c r="N25" s="139">
        <v>2</v>
      </c>
      <c r="O25" s="139">
        <v>0</v>
      </c>
      <c r="P25" s="139">
        <v>0</v>
      </c>
      <c r="Q25" s="139">
        <v>0</v>
      </c>
    </row>
    <row r="26" spans="1:17">
      <c r="A26" s="138">
        <v>4</v>
      </c>
      <c r="B26" s="138" t="s">
        <v>37</v>
      </c>
      <c r="C26" s="147">
        <v>0</v>
      </c>
      <c r="D26" s="147">
        <v>1854</v>
      </c>
      <c r="E26" s="147">
        <v>1</v>
      </c>
      <c r="F26" s="147">
        <v>0</v>
      </c>
      <c r="G26" s="147">
        <v>1</v>
      </c>
      <c r="H26" s="147">
        <v>0</v>
      </c>
      <c r="I26" s="147">
        <v>3341</v>
      </c>
      <c r="J26" s="147">
        <v>0</v>
      </c>
      <c r="K26" s="147">
        <v>0</v>
      </c>
      <c r="L26" s="147">
        <v>0</v>
      </c>
      <c r="M26" s="147">
        <v>30</v>
      </c>
      <c r="N26" s="147">
        <v>1148</v>
      </c>
      <c r="O26" s="147">
        <v>0</v>
      </c>
      <c r="P26" s="147">
        <v>0</v>
      </c>
      <c r="Q26" s="147">
        <v>0</v>
      </c>
    </row>
    <row r="27" spans="1:17">
      <c r="A27" s="138">
        <v>5</v>
      </c>
      <c r="B27" s="138" t="s">
        <v>38</v>
      </c>
      <c r="C27" s="139">
        <v>0</v>
      </c>
      <c r="D27" s="139">
        <v>145</v>
      </c>
      <c r="E27" s="139">
        <v>0</v>
      </c>
      <c r="F27" s="139">
        <v>0</v>
      </c>
      <c r="G27" s="139">
        <v>0</v>
      </c>
      <c r="H27" s="139">
        <v>0</v>
      </c>
      <c r="I27" s="139">
        <v>210</v>
      </c>
      <c r="J27" s="139">
        <v>0</v>
      </c>
      <c r="K27" s="139">
        <v>0</v>
      </c>
      <c r="L27" s="139">
        <v>0</v>
      </c>
      <c r="M27" s="139">
        <v>0</v>
      </c>
      <c r="N27" s="139">
        <v>58</v>
      </c>
      <c r="O27" s="139">
        <v>0</v>
      </c>
      <c r="P27" s="139">
        <v>0</v>
      </c>
      <c r="Q27" s="139">
        <v>0</v>
      </c>
    </row>
    <row r="28" spans="1:17">
      <c r="A28" s="138">
        <v>6</v>
      </c>
      <c r="B28" s="138" t="s">
        <v>407</v>
      </c>
      <c r="C28" s="139">
        <v>0</v>
      </c>
      <c r="D28" s="139">
        <v>0</v>
      </c>
      <c r="E28" s="139">
        <v>0</v>
      </c>
      <c r="F28" s="139">
        <v>0</v>
      </c>
      <c r="G28" s="139">
        <v>0</v>
      </c>
      <c r="H28" s="139">
        <v>0</v>
      </c>
      <c r="I28" s="139">
        <v>0</v>
      </c>
      <c r="J28" s="139">
        <v>0</v>
      </c>
      <c r="K28" s="139">
        <v>0</v>
      </c>
      <c r="L28" s="139">
        <v>0</v>
      </c>
      <c r="M28" s="139">
        <v>0</v>
      </c>
      <c r="N28" s="139">
        <v>0</v>
      </c>
      <c r="O28" s="139">
        <v>0</v>
      </c>
      <c r="P28" s="139">
        <v>0</v>
      </c>
      <c r="Q28" s="139">
        <v>0</v>
      </c>
    </row>
    <row r="29" spans="1:17">
      <c r="A29" s="138">
        <v>7</v>
      </c>
      <c r="B29" s="138" t="s">
        <v>408</v>
      </c>
      <c r="C29" s="139">
        <v>14</v>
      </c>
      <c r="D29" s="139">
        <v>14</v>
      </c>
      <c r="E29" s="139">
        <v>0</v>
      </c>
      <c r="F29" s="139">
        <v>0</v>
      </c>
      <c r="G29" s="139">
        <v>0</v>
      </c>
      <c r="H29" s="139">
        <v>17</v>
      </c>
      <c r="I29" s="139">
        <v>17</v>
      </c>
      <c r="J29" s="139">
        <v>0</v>
      </c>
      <c r="K29" s="139">
        <v>0</v>
      </c>
      <c r="L29" s="139">
        <v>0</v>
      </c>
      <c r="M29" s="139">
        <v>0</v>
      </c>
      <c r="N29" s="139">
        <v>0</v>
      </c>
      <c r="O29" s="139">
        <v>0</v>
      </c>
      <c r="P29" s="139">
        <v>0</v>
      </c>
      <c r="Q29" s="139">
        <v>0</v>
      </c>
    </row>
    <row r="30" spans="1:17">
      <c r="A30" s="138">
        <v>8</v>
      </c>
      <c r="B30" s="138" t="s">
        <v>43</v>
      </c>
      <c r="C30" s="140">
        <v>105</v>
      </c>
      <c r="D30" s="139">
        <v>105</v>
      </c>
      <c r="E30" s="139">
        <v>1</v>
      </c>
      <c r="F30" s="139">
        <v>1</v>
      </c>
      <c r="G30" s="139">
        <v>0</v>
      </c>
      <c r="H30" s="139">
        <v>206</v>
      </c>
      <c r="I30" s="139">
        <v>206</v>
      </c>
      <c r="J30" s="139">
        <v>0</v>
      </c>
      <c r="K30" s="139">
        <v>0</v>
      </c>
      <c r="L30" s="139">
        <v>0</v>
      </c>
      <c r="M30" s="139">
        <v>33</v>
      </c>
      <c r="N30" s="139">
        <v>33</v>
      </c>
      <c r="O30" s="139">
        <v>0</v>
      </c>
      <c r="P30" s="139">
        <v>0</v>
      </c>
      <c r="Q30" s="139">
        <v>0</v>
      </c>
    </row>
    <row r="31" spans="1:17">
      <c r="A31" s="138">
        <v>9</v>
      </c>
      <c r="B31" s="138" t="s">
        <v>45</v>
      </c>
      <c r="C31" s="140">
        <v>13</v>
      </c>
      <c r="D31" s="139">
        <v>0</v>
      </c>
      <c r="E31" s="139">
        <v>0</v>
      </c>
      <c r="F31" s="139">
        <v>0</v>
      </c>
      <c r="G31" s="139">
        <v>0</v>
      </c>
      <c r="H31" s="139">
        <v>13</v>
      </c>
      <c r="I31" s="139">
        <v>0</v>
      </c>
      <c r="J31" s="139">
        <v>0</v>
      </c>
      <c r="K31" s="139">
        <v>0</v>
      </c>
      <c r="L31" s="139">
        <v>0</v>
      </c>
      <c r="M31" s="139">
        <v>1</v>
      </c>
      <c r="N31" s="139">
        <v>0</v>
      </c>
      <c r="O31" s="139">
        <v>0</v>
      </c>
      <c r="P31" s="139">
        <v>0</v>
      </c>
      <c r="Q31" s="139">
        <v>0</v>
      </c>
    </row>
    <row r="32" spans="1:17">
      <c r="A32" s="111">
        <v>10</v>
      </c>
      <c r="B32" s="111" t="s">
        <v>39</v>
      </c>
      <c r="C32" s="139">
        <v>79</v>
      </c>
      <c r="D32" s="139"/>
      <c r="E32" s="139">
        <v>0</v>
      </c>
      <c r="F32" s="139">
        <v>0</v>
      </c>
      <c r="G32" s="139">
        <v>0</v>
      </c>
      <c r="H32" s="139">
        <v>119</v>
      </c>
      <c r="I32" s="139"/>
      <c r="J32" s="139">
        <v>0</v>
      </c>
      <c r="K32" s="139">
        <v>0</v>
      </c>
      <c r="L32" s="139">
        <v>0</v>
      </c>
      <c r="M32" s="139">
        <v>0</v>
      </c>
      <c r="N32" s="139"/>
      <c r="O32" s="139">
        <v>0</v>
      </c>
      <c r="P32" s="139">
        <v>0</v>
      </c>
      <c r="Q32" s="139">
        <v>0</v>
      </c>
    </row>
    <row r="33" spans="1:17">
      <c r="A33" s="111">
        <v>11</v>
      </c>
      <c r="B33" s="138" t="s">
        <v>21</v>
      </c>
      <c r="C33" s="139">
        <v>5</v>
      </c>
      <c r="D33" s="139">
        <v>12</v>
      </c>
      <c r="E33" s="139">
        <v>0</v>
      </c>
      <c r="F33" s="139">
        <v>0</v>
      </c>
      <c r="G33" s="139">
        <v>0</v>
      </c>
      <c r="H33" s="139">
        <v>4</v>
      </c>
      <c r="I33" s="139">
        <v>31</v>
      </c>
      <c r="J33" s="139">
        <v>0</v>
      </c>
      <c r="K33" s="139">
        <v>0</v>
      </c>
      <c r="L33" s="139">
        <v>0</v>
      </c>
      <c r="M33" s="139">
        <v>3</v>
      </c>
      <c r="N33" s="139">
        <v>58</v>
      </c>
      <c r="O33" s="139">
        <v>0</v>
      </c>
      <c r="P33" s="139">
        <v>0</v>
      </c>
      <c r="Q33" s="139">
        <v>0</v>
      </c>
    </row>
    <row r="34" spans="1:17">
      <c r="A34" s="131" t="s">
        <v>409</v>
      </c>
      <c r="B34" s="131"/>
      <c r="C34" s="146">
        <f t="shared" ref="C34:Q34" si="1">SUM(C23:C33)</f>
        <v>311</v>
      </c>
      <c r="D34" s="146">
        <f t="shared" si="1"/>
        <v>2236</v>
      </c>
      <c r="E34" s="146">
        <f t="shared" si="1"/>
        <v>2</v>
      </c>
      <c r="F34" s="146">
        <f t="shared" si="1"/>
        <v>1</v>
      </c>
      <c r="G34" s="146">
        <f t="shared" si="1"/>
        <v>1</v>
      </c>
      <c r="H34" s="146">
        <f t="shared" si="1"/>
        <v>580</v>
      </c>
      <c r="I34" s="146">
        <f t="shared" si="1"/>
        <v>4036</v>
      </c>
      <c r="J34" s="146">
        <f t="shared" si="1"/>
        <v>0</v>
      </c>
      <c r="K34" s="146">
        <f t="shared" si="1"/>
        <v>0</v>
      </c>
      <c r="L34" s="146">
        <f t="shared" si="1"/>
        <v>0</v>
      </c>
      <c r="M34" s="146">
        <f t="shared" si="1"/>
        <v>566</v>
      </c>
      <c r="N34" s="148">
        <f t="shared" si="1"/>
        <v>1798</v>
      </c>
      <c r="O34" s="146">
        <f t="shared" si="1"/>
        <v>0</v>
      </c>
      <c r="P34" s="146">
        <f t="shared" si="1"/>
        <v>0</v>
      </c>
      <c r="Q34" s="146">
        <f t="shared" si="1"/>
        <v>0</v>
      </c>
    </row>
    <row r="35" spans="1:17">
      <c r="A35" s="111">
        <v>1</v>
      </c>
      <c r="B35" s="111" t="s">
        <v>410</v>
      </c>
      <c r="C35" s="139">
        <v>1474</v>
      </c>
      <c r="D35" s="149">
        <v>19406</v>
      </c>
      <c r="E35" s="139">
        <v>0</v>
      </c>
      <c r="F35" s="139">
        <v>0</v>
      </c>
      <c r="G35" s="139">
        <v>0</v>
      </c>
      <c r="H35" s="150">
        <v>627</v>
      </c>
      <c r="I35" s="149">
        <v>25246</v>
      </c>
      <c r="J35" s="139">
        <v>0</v>
      </c>
      <c r="K35" s="139">
        <v>0</v>
      </c>
      <c r="L35" s="139">
        <v>0</v>
      </c>
      <c r="M35" s="139">
        <v>75</v>
      </c>
      <c r="N35" s="139">
        <v>1753</v>
      </c>
      <c r="O35" s="139">
        <v>0</v>
      </c>
      <c r="P35" s="139">
        <v>0</v>
      </c>
      <c r="Q35" s="139">
        <v>0</v>
      </c>
    </row>
    <row r="36" spans="1:17">
      <c r="A36" s="131" t="s">
        <v>411</v>
      </c>
      <c r="B36" s="131"/>
      <c r="C36" s="146">
        <v>1474</v>
      </c>
      <c r="D36" s="146">
        <f>SUM(D35)</f>
        <v>19406</v>
      </c>
      <c r="E36" s="146">
        <v>0</v>
      </c>
      <c r="F36" s="146">
        <v>0</v>
      </c>
      <c r="G36" s="146">
        <v>0</v>
      </c>
      <c r="H36" s="148">
        <v>627</v>
      </c>
      <c r="I36" s="146">
        <f>SUM(I35)</f>
        <v>25246</v>
      </c>
      <c r="J36" s="146">
        <v>0</v>
      </c>
      <c r="K36" s="146">
        <v>0</v>
      </c>
      <c r="L36" s="146">
        <v>0</v>
      </c>
      <c r="M36" s="146">
        <v>75</v>
      </c>
      <c r="N36" s="146">
        <f>SUM(N35)</f>
        <v>1753</v>
      </c>
      <c r="O36" s="146">
        <v>0</v>
      </c>
      <c r="P36" s="146">
        <v>0</v>
      </c>
      <c r="Q36" s="146">
        <v>0</v>
      </c>
    </row>
    <row r="37" spans="1:17">
      <c r="A37" s="111">
        <v>1</v>
      </c>
      <c r="B37" s="111" t="s">
        <v>50</v>
      </c>
      <c r="C37" s="151">
        <v>52</v>
      </c>
      <c r="D37" s="152">
        <v>2311</v>
      </c>
      <c r="E37" s="152">
        <v>12</v>
      </c>
      <c r="F37" s="152">
        <v>6</v>
      </c>
      <c r="G37" s="152">
        <v>6</v>
      </c>
      <c r="H37" s="152">
        <v>32</v>
      </c>
      <c r="I37" s="152">
        <v>3629</v>
      </c>
      <c r="J37" s="152">
        <v>0</v>
      </c>
      <c r="K37" s="152">
        <v>0</v>
      </c>
      <c r="L37" s="152">
        <v>0</v>
      </c>
      <c r="M37" s="152">
        <v>0</v>
      </c>
      <c r="N37" s="152">
        <v>0</v>
      </c>
      <c r="O37" s="152">
        <v>0</v>
      </c>
      <c r="P37" s="152">
        <v>0</v>
      </c>
      <c r="Q37" s="152">
        <v>0</v>
      </c>
    </row>
    <row r="38" spans="1:17">
      <c r="A38" s="111">
        <v>2</v>
      </c>
      <c r="B38" s="111" t="s">
        <v>412</v>
      </c>
      <c r="C38" s="139">
        <v>0</v>
      </c>
      <c r="D38" s="139">
        <v>0</v>
      </c>
      <c r="E38" s="139">
        <v>0</v>
      </c>
      <c r="F38" s="139">
        <v>0</v>
      </c>
      <c r="G38" s="139">
        <v>0</v>
      </c>
      <c r="H38" s="139">
        <v>0</v>
      </c>
      <c r="I38" s="139">
        <v>0</v>
      </c>
      <c r="J38" s="139">
        <v>0</v>
      </c>
      <c r="K38" s="139">
        <v>0</v>
      </c>
      <c r="L38" s="139">
        <v>0</v>
      </c>
      <c r="M38" s="139">
        <v>0</v>
      </c>
      <c r="N38" s="139">
        <v>0</v>
      </c>
      <c r="O38" s="139">
        <v>0</v>
      </c>
      <c r="P38" s="139">
        <v>0</v>
      </c>
      <c r="Q38" s="139">
        <v>0</v>
      </c>
    </row>
    <row r="39" spans="1:17">
      <c r="A39" s="111">
        <v>3</v>
      </c>
      <c r="B39" s="111" t="s">
        <v>51</v>
      </c>
      <c r="C39" s="139">
        <v>0</v>
      </c>
      <c r="D39" s="139">
        <v>0</v>
      </c>
      <c r="E39" s="139">
        <v>0</v>
      </c>
      <c r="F39" s="139">
        <v>0</v>
      </c>
      <c r="G39" s="139">
        <v>0</v>
      </c>
      <c r="H39" s="139">
        <v>0</v>
      </c>
      <c r="I39" s="139">
        <v>0</v>
      </c>
      <c r="J39" s="139">
        <v>0</v>
      </c>
      <c r="K39" s="139">
        <v>0</v>
      </c>
      <c r="L39" s="139">
        <v>0</v>
      </c>
      <c r="M39" s="139">
        <v>0</v>
      </c>
      <c r="N39" s="139">
        <v>0</v>
      </c>
      <c r="O39" s="139">
        <v>0</v>
      </c>
      <c r="P39" s="139">
        <v>0</v>
      </c>
      <c r="Q39" s="139">
        <v>0</v>
      </c>
    </row>
    <row r="40" spans="1:17">
      <c r="A40" s="111">
        <v>4</v>
      </c>
      <c r="B40" s="111" t="s">
        <v>52</v>
      </c>
      <c r="C40" s="139">
        <v>0</v>
      </c>
      <c r="D40" s="139">
        <v>0</v>
      </c>
      <c r="E40" s="139">
        <v>0</v>
      </c>
      <c r="F40" s="139">
        <v>0</v>
      </c>
      <c r="G40" s="139">
        <v>0</v>
      </c>
      <c r="H40" s="139">
        <v>0</v>
      </c>
      <c r="I40" s="139">
        <v>0</v>
      </c>
      <c r="J40" s="139">
        <v>0</v>
      </c>
      <c r="K40" s="139">
        <v>0</v>
      </c>
      <c r="L40" s="139">
        <v>0</v>
      </c>
      <c r="M40" s="139">
        <v>0</v>
      </c>
      <c r="N40" s="139">
        <v>0</v>
      </c>
      <c r="O40" s="139">
        <v>0</v>
      </c>
      <c r="P40" s="139">
        <v>0</v>
      </c>
      <c r="Q40" s="139">
        <v>0</v>
      </c>
    </row>
    <row r="41" spans="1:17">
      <c r="A41" s="230" t="s">
        <v>413</v>
      </c>
      <c r="B41" s="231"/>
      <c r="C41" s="146">
        <v>52</v>
      </c>
      <c r="D41" s="146">
        <v>269</v>
      </c>
      <c r="E41" s="146">
        <v>12</v>
      </c>
      <c r="F41" s="146">
        <v>6</v>
      </c>
      <c r="G41" s="146">
        <v>6</v>
      </c>
      <c r="H41" s="146">
        <v>32</v>
      </c>
      <c r="I41" s="146">
        <v>3629</v>
      </c>
      <c r="J41" s="146">
        <v>0</v>
      </c>
      <c r="K41" s="146">
        <v>0</v>
      </c>
      <c r="L41" s="146">
        <v>0</v>
      </c>
      <c r="M41" s="146">
        <v>0</v>
      </c>
      <c r="N41" s="146">
        <v>0</v>
      </c>
      <c r="O41" s="146">
        <v>0</v>
      </c>
      <c r="P41" s="146">
        <v>0</v>
      </c>
      <c r="Q41" s="146">
        <v>0</v>
      </c>
    </row>
    <row r="42" spans="1:17">
      <c r="A42" s="225" t="s">
        <v>414</v>
      </c>
      <c r="B42" s="226"/>
      <c r="C42" s="146">
        <f>C22+C34+C36+C41</f>
        <v>3224</v>
      </c>
      <c r="D42" s="146">
        <f t="shared" ref="D42:Q42" si="2">D22+D34+D36+D41</f>
        <v>41378</v>
      </c>
      <c r="E42" s="146">
        <f t="shared" si="2"/>
        <v>23</v>
      </c>
      <c r="F42" s="146">
        <f t="shared" si="2"/>
        <v>15</v>
      </c>
      <c r="G42" s="146">
        <f t="shared" si="2"/>
        <v>8</v>
      </c>
      <c r="H42" s="146">
        <f t="shared" si="2"/>
        <v>4725</v>
      </c>
      <c r="I42" s="146">
        <f t="shared" si="2"/>
        <v>75226</v>
      </c>
      <c r="J42" s="146">
        <f t="shared" si="2"/>
        <v>9</v>
      </c>
      <c r="K42" s="146">
        <f t="shared" si="2"/>
        <v>8</v>
      </c>
      <c r="L42" s="146">
        <f t="shared" si="2"/>
        <v>1</v>
      </c>
      <c r="M42" s="146">
        <f t="shared" si="2"/>
        <v>1633</v>
      </c>
      <c r="N42" s="146">
        <f t="shared" si="2"/>
        <v>10082</v>
      </c>
      <c r="O42" s="146">
        <f t="shared" si="2"/>
        <v>6</v>
      </c>
      <c r="P42" s="146">
        <f t="shared" si="2"/>
        <v>6</v>
      </c>
      <c r="Q42" s="146">
        <f t="shared" si="2"/>
        <v>0</v>
      </c>
    </row>
  </sheetData>
  <mergeCells count="4">
    <mergeCell ref="A1:Q1"/>
    <mergeCell ref="A2:Q2"/>
    <mergeCell ref="A41:B41"/>
    <mergeCell ref="A42:B4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H22" sqref="H22"/>
    </sheetView>
  </sheetViews>
  <sheetFormatPr defaultRowHeight="15"/>
  <cols>
    <col min="1" max="1" width="6.140625" customWidth="1"/>
    <col min="2" max="2" width="19.85546875" customWidth="1"/>
    <col min="3" max="3" width="10.140625" customWidth="1"/>
    <col min="4" max="4" width="18.140625" bestFit="1" customWidth="1"/>
    <col min="5" max="5" width="22" bestFit="1" customWidth="1"/>
    <col min="6" max="6" width="14" bestFit="1" customWidth="1"/>
    <col min="7" max="7" width="11" bestFit="1" customWidth="1"/>
    <col min="8" max="8" width="29.85546875" bestFit="1" customWidth="1"/>
    <col min="9" max="9" width="36.5703125" bestFit="1" customWidth="1"/>
    <col min="10" max="10" width="8.5703125" customWidth="1"/>
  </cols>
  <sheetData>
    <row r="1" spans="1:10" ht="16.5">
      <c r="A1" s="249" t="s">
        <v>451</v>
      </c>
      <c r="B1" s="210"/>
      <c r="C1" s="210"/>
      <c r="D1" s="210"/>
      <c r="E1" s="210"/>
      <c r="F1" s="210"/>
      <c r="G1" s="210"/>
      <c r="H1" s="210"/>
      <c r="I1" s="210"/>
      <c r="J1" s="210"/>
    </row>
    <row r="2" spans="1:10">
      <c r="A2" s="250"/>
      <c r="B2" s="250"/>
      <c r="C2" s="250"/>
      <c r="D2" s="250"/>
      <c r="E2" s="250"/>
      <c r="F2" s="250"/>
      <c r="G2" s="250"/>
      <c r="H2" s="250"/>
      <c r="I2" s="250"/>
      <c r="J2" s="250"/>
    </row>
    <row r="3" spans="1:10" ht="45">
      <c r="A3" s="24" t="s">
        <v>94</v>
      </c>
      <c r="B3" s="24" t="s">
        <v>452</v>
      </c>
      <c r="C3" s="24" t="s">
        <v>453</v>
      </c>
      <c r="D3" s="24" t="s">
        <v>454</v>
      </c>
      <c r="E3" s="24" t="s">
        <v>455</v>
      </c>
      <c r="F3" s="24" t="s">
        <v>456</v>
      </c>
      <c r="G3" s="251" t="s">
        <v>457</v>
      </c>
      <c r="H3" s="252"/>
      <c r="I3" s="253"/>
      <c r="J3" s="24" t="s">
        <v>458</v>
      </c>
    </row>
    <row r="4" spans="1:10">
      <c r="A4" s="153"/>
      <c r="B4" s="153"/>
      <c r="C4" s="153"/>
      <c r="D4" s="153"/>
      <c r="E4" s="153"/>
      <c r="F4" s="153"/>
      <c r="G4" s="153" t="s">
        <v>459</v>
      </c>
      <c r="H4" s="153" t="s">
        <v>460</v>
      </c>
      <c r="I4" s="153" t="s">
        <v>461</v>
      </c>
      <c r="J4" s="153"/>
    </row>
    <row r="5" spans="1:10" ht="30">
      <c r="A5" s="20">
        <v>1</v>
      </c>
      <c r="B5" s="20" t="s">
        <v>462</v>
      </c>
      <c r="C5" s="20">
        <v>37</v>
      </c>
      <c r="D5" s="20" t="s">
        <v>463</v>
      </c>
      <c r="E5" s="20" t="s">
        <v>464</v>
      </c>
      <c r="F5" s="20" t="s">
        <v>465</v>
      </c>
      <c r="G5" s="20">
        <v>8731028248</v>
      </c>
      <c r="H5" s="20" t="s">
        <v>466</v>
      </c>
      <c r="I5" s="20" t="s">
        <v>467</v>
      </c>
      <c r="J5" s="20"/>
    </row>
    <row r="6" spans="1:10" ht="30">
      <c r="A6" s="20">
        <v>2</v>
      </c>
      <c r="B6" s="20" t="s">
        <v>468</v>
      </c>
      <c r="C6" s="20">
        <v>38</v>
      </c>
      <c r="D6" s="20" t="s">
        <v>463</v>
      </c>
      <c r="E6" s="20" t="s">
        <v>469</v>
      </c>
      <c r="F6" s="20" t="s">
        <v>470</v>
      </c>
      <c r="G6" s="20">
        <v>9436832632</v>
      </c>
      <c r="H6" s="20" t="s">
        <v>471</v>
      </c>
      <c r="I6" s="20" t="s">
        <v>472</v>
      </c>
      <c r="J6" s="20"/>
    </row>
    <row r="7" spans="1:10" ht="45">
      <c r="A7" s="20">
        <v>3</v>
      </c>
      <c r="B7" s="20" t="s">
        <v>473</v>
      </c>
      <c r="C7" s="20">
        <v>40</v>
      </c>
      <c r="D7" s="20" t="s">
        <v>463</v>
      </c>
      <c r="E7" s="20" t="s">
        <v>474</v>
      </c>
      <c r="F7" s="20" t="s">
        <v>465</v>
      </c>
      <c r="G7" s="20">
        <v>9436195906</v>
      </c>
      <c r="H7" s="154" t="s">
        <v>475</v>
      </c>
      <c r="I7" s="20" t="s">
        <v>476</v>
      </c>
      <c r="J7" s="20"/>
    </row>
    <row r="8" spans="1:10" ht="30">
      <c r="A8" s="20">
        <v>4</v>
      </c>
      <c r="B8" s="20" t="s">
        <v>477</v>
      </c>
      <c r="C8" s="20">
        <v>41</v>
      </c>
      <c r="D8" s="20" t="s">
        <v>463</v>
      </c>
      <c r="E8" s="20" t="s">
        <v>478</v>
      </c>
      <c r="F8" s="20" t="s">
        <v>470</v>
      </c>
      <c r="G8" s="20">
        <v>8638793772</v>
      </c>
      <c r="H8" s="20" t="s">
        <v>479</v>
      </c>
      <c r="I8" s="20" t="s">
        <v>480</v>
      </c>
      <c r="J8" s="20"/>
    </row>
    <row r="9" spans="1:10" ht="30">
      <c r="A9" s="20">
        <v>5</v>
      </c>
      <c r="B9" s="20" t="s">
        <v>481</v>
      </c>
      <c r="C9" s="20">
        <v>42</v>
      </c>
      <c r="D9" s="20" t="s">
        <v>463</v>
      </c>
      <c r="E9" s="20" t="s">
        <v>482</v>
      </c>
      <c r="F9" s="20" t="s">
        <v>470</v>
      </c>
      <c r="G9" s="20">
        <v>9864196630</v>
      </c>
      <c r="H9" s="154" t="s">
        <v>483</v>
      </c>
      <c r="I9" s="20" t="s">
        <v>484</v>
      </c>
      <c r="J9" s="20"/>
    </row>
    <row r="10" spans="1:10" ht="30">
      <c r="A10" s="20">
        <v>6</v>
      </c>
      <c r="B10" s="20" t="s">
        <v>485</v>
      </c>
      <c r="C10" s="20">
        <v>43</v>
      </c>
      <c r="D10" s="20" t="s">
        <v>463</v>
      </c>
      <c r="E10" s="20" t="s">
        <v>482</v>
      </c>
      <c r="F10" s="20" t="s">
        <v>470</v>
      </c>
      <c r="G10" s="20">
        <v>9864196630</v>
      </c>
      <c r="H10" s="154" t="s">
        <v>483</v>
      </c>
      <c r="I10" s="20" t="s">
        <v>484</v>
      </c>
      <c r="J10" s="20"/>
    </row>
    <row r="11" spans="1:10" ht="30">
      <c r="A11" s="20">
        <v>7</v>
      </c>
      <c r="B11" s="20" t="s">
        <v>486</v>
      </c>
      <c r="C11" s="20">
        <v>82</v>
      </c>
      <c r="D11" s="20" t="s">
        <v>463</v>
      </c>
      <c r="E11" s="20" t="s">
        <v>478</v>
      </c>
      <c r="F11" s="20" t="s">
        <v>470</v>
      </c>
      <c r="G11" s="20">
        <v>8638793772</v>
      </c>
      <c r="H11" s="20" t="s">
        <v>479</v>
      </c>
      <c r="I11" s="20" t="s">
        <v>487</v>
      </c>
      <c r="J11" s="20"/>
    </row>
    <row r="12" spans="1:10" ht="30">
      <c r="A12" s="20">
        <v>8</v>
      </c>
      <c r="B12" s="20" t="s">
        <v>488</v>
      </c>
      <c r="C12" s="20">
        <v>83</v>
      </c>
      <c r="D12" s="20" t="s">
        <v>463</v>
      </c>
      <c r="E12" s="20" t="s">
        <v>469</v>
      </c>
      <c r="F12" s="20" t="s">
        <v>470</v>
      </c>
      <c r="G12" s="20">
        <v>9436832632</v>
      </c>
      <c r="H12" s="20" t="s">
        <v>471</v>
      </c>
      <c r="I12" s="20" t="s">
        <v>472</v>
      </c>
      <c r="J12" s="20"/>
    </row>
    <row r="13" spans="1:10" ht="45">
      <c r="A13" s="20">
        <v>9</v>
      </c>
      <c r="B13" s="20" t="s">
        <v>489</v>
      </c>
      <c r="C13" s="20">
        <v>84</v>
      </c>
      <c r="D13" s="20" t="s">
        <v>463</v>
      </c>
      <c r="E13" s="20" t="s">
        <v>490</v>
      </c>
      <c r="F13" s="20" t="s">
        <v>465</v>
      </c>
      <c r="G13" s="20">
        <v>8787317175</v>
      </c>
      <c r="H13" s="20" t="s">
        <v>491</v>
      </c>
      <c r="I13" s="20" t="s">
        <v>492</v>
      </c>
      <c r="J13" s="20"/>
    </row>
    <row r="14" spans="1:10" ht="45">
      <c r="A14" s="20">
        <v>10</v>
      </c>
      <c r="B14" s="20" t="s">
        <v>493</v>
      </c>
      <c r="C14" s="20">
        <v>85</v>
      </c>
      <c r="D14" s="20" t="s">
        <v>463</v>
      </c>
      <c r="E14" s="20" t="s">
        <v>494</v>
      </c>
      <c r="F14" s="20" t="s">
        <v>465</v>
      </c>
      <c r="G14" s="20">
        <v>9560377008</v>
      </c>
      <c r="H14" s="20" t="s">
        <v>491</v>
      </c>
      <c r="I14" s="20" t="s">
        <v>495</v>
      </c>
      <c r="J14" s="20"/>
    </row>
    <row r="15" spans="1:10" ht="30">
      <c r="A15" s="20">
        <v>11</v>
      </c>
      <c r="B15" s="20" t="s">
        <v>496</v>
      </c>
      <c r="C15" s="20">
        <v>86</v>
      </c>
      <c r="D15" s="20" t="s">
        <v>463</v>
      </c>
      <c r="E15" s="20" t="s">
        <v>482</v>
      </c>
      <c r="F15" s="20" t="s">
        <v>470</v>
      </c>
      <c r="G15" s="20">
        <v>9864196630</v>
      </c>
      <c r="H15" s="154" t="s">
        <v>483</v>
      </c>
      <c r="I15" s="20" t="s">
        <v>497</v>
      </c>
      <c r="J15" s="20"/>
    </row>
  </sheetData>
  <mergeCells count="3">
    <mergeCell ref="A1:J1"/>
    <mergeCell ref="A2:J2"/>
    <mergeCell ref="G3:I3"/>
  </mergeCells>
  <hyperlinks>
    <hyperlink ref="H9" r:id="rId1"/>
    <hyperlink ref="H10" r:id="rId2"/>
    <hyperlink ref="H15" r:id="rId3"/>
    <hyperlink ref="H7" r:id="rId4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opLeftCell="A4" workbookViewId="0">
      <selection activeCell="F36" sqref="F36"/>
    </sheetView>
  </sheetViews>
  <sheetFormatPr defaultRowHeight="15"/>
  <cols>
    <col min="1" max="1" width="10" customWidth="1"/>
    <col min="2" max="2" width="11.7109375"/>
    <col min="3" max="3" width="10.42578125" customWidth="1"/>
  </cols>
  <sheetData>
    <row r="1" spans="1:11">
      <c r="A1" s="255" t="s">
        <v>498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</row>
    <row r="2" spans="1:11">
      <c r="A2" s="256"/>
      <c r="B2" s="256"/>
      <c r="C2" s="256"/>
      <c r="D2" s="256"/>
      <c r="E2" s="256"/>
      <c r="F2" s="256"/>
      <c r="G2" s="256"/>
      <c r="H2" s="256"/>
      <c r="I2" s="256"/>
      <c r="J2" s="256"/>
      <c r="K2" s="256"/>
    </row>
    <row r="3" spans="1:11" ht="204">
      <c r="A3" s="155" t="s">
        <v>56</v>
      </c>
      <c r="B3" s="155" t="s">
        <v>499</v>
      </c>
      <c r="C3" s="156" t="s">
        <v>500</v>
      </c>
      <c r="D3" s="156" t="s">
        <v>501</v>
      </c>
      <c r="E3" s="157" t="s">
        <v>502</v>
      </c>
      <c r="F3" s="157" t="s">
        <v>503</v>
      </c>
      <c r="G3" s="157" t="s">
        <v>504</v>
      </c>
      <c r="H3" s="157" t="s">
        <v>505</v>
      </c>
      <c r="I3" s="157" t="s">
        <v>506</v>
      </c>
      <c r="J3" s="158" t="s">
        <v>507</v>
      </c>
      <c r="K3" s="158" t="s">
        <v>508</v>
      </c>
    </row>
    <row r="4" spans="1:11">
      <c r="A4" s="138">
        <v>1</v>
      </c>
      <c r="B4" s="138" t="s">
        <v>12</v>
      </c>
      <c r="C4" s="3">
        <v>1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</row>
    <row r="5" spans="1:11">
      <c r="A5" s="138">
        <v>2</v>
      </c>
      <c r="B5" s="138" t="s">
        <v>403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</row>
    <row r="6" spans="1:11">
      <c r="A6" s="138">
        <v>3</v>
      </c>
      <c r="B6" s="138" t="s">
        <v>14</v>
      </c>
      <c r="C6" s="3">
        <v>1</v>
      </c>
      <c r="D6" s="3">
        <v>1</v>
      </c>
      <c r="E6" s="3">
        <v>1</v>
      </c>
      <c r="F6" s="3">
        <v>1</v>
      </c>
      <c r="G6" s="3">
        <v>60</v>
      </c>
      <c r="H6" s="3">
        <v>40</v>
      </c>
      <c r="I6" s="3">
        <v>3</v>
      </c>
      <c r="J6" s="3">
        <v>1</v>
      </c>
      <c r="K6" s="3">
        <v>1</v>
      </c>
    </row>
    <row r="7" spans="1:11">
      <c r="A7" s="138">
        <v>4</v>
      </c>
      <c r="B7" s="138" t="s">
        <v>15</v>
      </c>
      <c r="C7" s="3">
        <v>0</v>
      </c>
      <c r="D7" s="3">
        <v>2</v>
      </c>
      <c r="E7" s="3">
        <v>0</v>
      </c>
      <c r="F7" s="3">
        <v>0</v>
      </c>
      <c r="G7" s="3">
        <v>50</v>
      </c>
      <c r="H7" s="3">
        <v>30</v>
      </c>
      <c r="I7" s="3">
        <v>20</v>
      </c>
      <c r="J7" s="3">
        <v>2</v>
      </c>
      <c r="K7" s="3">
        <v>2</v>
      </c>
    </row>
    <row r="8" spans="1:11">
      <c r="A8" s="138">
        <v>5</v>
      </c>
      <c r="B8" s="138" t="s">
        <v>16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/>
    </row>
    <row r="9" spans="1:11">
      <c r="A9" s="138">
        <v>6</v>
      </c>
      <c r="B9" s="138" t="s">
        <v>17</v>
      </c>
      <c r="C9" s="3">
        <v>3</v>
      </c>
      <c r="D9" s="3">
        <v>3</v>
      </c>
      <c r="E9" s="3">
        <v>3</v>
      </c>
      <c r="F9" s="3">
        <v>10</v>
      </c>
      <c r="G9" s="3">
        <v>149</v>
      </c>
      <c r="H9" s="3">
        <v>75</v>
      </c>
      <c r="I9" s="3">
        <v>45</v>
      </c>
      <c r="J9" s="3">
        <v>3</v>
      </c>
      <c r="K9" s="3">
        <v>3</v>
      </c>
    </row>
    <row r="10" spans="1:11">
      <c r="A10" s="138">
        <v>7</v>
      </c>
      <c r="B10" s="138" t="s">
        <v>19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</row>
    <row r="11" spans="1:11">
      <c r="A11" s="138">
        <v>8</v>
      </c>
      <c r="B11" s="138" t="s">
        <v>404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</row>
    <row r="12" spans="1:11">
      <c r="A12" s="138">
        <v>9</v>
      </c>
      <c r="B12" s="138" t="s">
        <v>204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</row>
    <row r="13" spans="1:11">
      <c r="A13" s="138">
        <v>10</v>
      </c>
      <c r="B13" s="138" t="s">
        <v>21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</row>
    <row r="14" spans="1:11">
      <c r="A14" s="138">
        <v>11</v>
      </c>
      <c r="B14" s="138" t="s">
        <v>22</v>
      </c>
      <c r="C14" s="3">
        <v>1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</row>
    <row r="15" spans="1:11">
      <c r="A15" s="138">
        <v>12</v>
      </c>
      <c r="B15" s="138" t="s">
        <v>23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</row>
    <row r="16" spans="1:11">
      <c r="A16" s="138">
        <v>13</v>
      </c>
      <c r="B16" s="138" t="s">
        <v>24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</row>
    <row r="17" spans="1:11">
      <c r="A17" s="138">
        <v>14</v>
      </c>
      <c r="B17" s="138" t="s">
        <v>25</v>
      </c>
      <c r="C17" s="3">
        <v>6</v>
      </c>
      <c r="D17" s="3">
        <v>4</v>
      </c>
      <c r="E17" s="3">
        <v>0</v>
      </c>
      <c r="F17" s="3">
        <v>0</v>
      </c>
      <c r="G17" s="3">
        <v>50</v>
      </c>
      <c r="H17" s="3">
        <v>45</v>
      </c>
      <c r="I17" s="3">
        <v>5</v>
      </c>
      <c r="J17" s="3">
        <v>4</v>
      </c>
      <c r="K17" s="3">
        <v>4</v>
      </c>
    </row>
    <row r="18" spans="1:11">
      <c r="A18" s="138">
        <v>15</v>
      </c>
      <c r="B18" s="138" t="s">
        <v>450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</row>
    <row r="19" spans="1:11">
      <c r="A19" s="138">
        <v>16</v>
      </c>
      <c r="B19" s="138" t="s">
        <v>27</v>
      </c>
      <c r="C19" s="3">
        <v>73</v>
      </c>
      <c r="D19" s="3">
        <v>71</v>
      </c>
      <c r="E19" s="3">
        <v>75</v>
      </c>
      <c r="F19" s="3">
        <v>75</v>
      </c>
      <c r="G19" s="3">
        <v>1980</v>
      </c>
      <c r="H19" s="3">
        <v>1741</v>
      </c>
      <c r="I19" s="3">
        <v>208</v>
      </c>
      <c r="J19" s="3">
        <v>71</v>
      </c>
      <c r="K19" s="3">
        <v>71</v>
      </c>
    </row>
    <row r="20" spans="1:11">
      <c r="A20" s="138">
        <v>17</v>
      </c>
      <c r="B20" s="138" t="s">
        <v>28</v>
      </c>
      <c r="C20" s="3">
        <v>2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</row>
    <row r="21" spans="1:11">
      <c r="A21" s="138">
        <v>18</v>
      </c>
      <c r="B21" s="138" t="s">
        <v>29</v>
      </c>
      <c r="C21" s="3">
        <v>8</v>
      </c>
      <c r="D21" s="3">
        <v>8</v>
      </c>
      <c r="E21" s="3">
        <v>8</v>
      </c>
      <c r="F21" s="3">
        <v>8</v>
      </c>
      <c r="G21" s="3">
        <v>91</v>
      </c>
      <c r="H21" s="3">
        <v>86</v>
      </c>
      <c r="I21" s="3">
        <v>5</v>
      </c>
      <c r="J21" s="3">
        <v>8</v>
      </c>
      <c r="K21" s="3">
        <v>8</v>
      </c>
    </row>
    <row r="22" spans="1:11">
      <c r="A22" s="138">
        <v>19</v>
      </c>
      <c r="B22" s="138" t="s">
        <v>30</v>
      </c>
      <c r="C22" s="3">
        <v>3</v>
      </c>
      <c r="D22" s="3">
        <v>6</v>
      </c>
      <c r="E22" s="3"/>
      <c r="F22" s="3"/>
      <c r="G22" s="3">
        <v>40</v>
      </c>
      <c r="H22" s="3">
        <v>10</v>
      </c>
      <c r="I22" s="3">
        <v>0</v>
      </c>
      <c r="J22" s="3">
        <v>6</v>
      </c>
      <c r="K22" s="3">
        <v>6</v>
      </c>
    </row>
    <row r="23" spans="1:11">
      <c r="A23" s="138">
        <v>20</v>
      </c>
      <c r="B23" s="138" t="s">
        <v>31</v>
      </c>
      <c r="C23" s="3">
        <v>2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</row>
    <row r="24" spans="1:11">
      <c r="A24" s="138">
        <v>21</v>
      </c>
      <c r="B24" s="138" t="s">
        <v>32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</row>
    <row r="25" spans="1:11">
      <c r="A25" s="257" t="s">
        <v>405</v>
      </c>
      <c r="B25" s="257"/>
      <c r="C25" s="3">
        <v>100</v>
      </c>
      <c r="D25" s="3">
        <v>95</v>
      </c>
      <c r="E25" s="3">
        <v>87</v>
      </c>
      <c r="F25" s="3">
        <v>94</v>
      </c>
      <c r="G25" s="3">
        <v>2420</v>
      </c>
      <c r="H25" s="3">
        <v>2027</v>
      </c>
      <c r="I25" s="3">
        <v>286</v>
      </c>
      <c r="J25" s="3">
        <v>95</v>
      </c>
      <c r="K25" s="3">
        <v>95</v>
      </c>
    </row>
    <row r="26" spans="1:11">
      <c r="A26" s="138">
        <v>1</v>
      </c>
      <c r="B26" s="138" t="s">
        <v>34</v>
      </c>
      <c r="C26" s="159">
        <v>1</v>
      </c>
      <c r="D26" s="159">
        <v>3</v>
      </c>
      <c r="E26" s="159">
        <v>1</v>
      </c>
      <c r="F26" s="159">
        <v>3</v>
      </c>
      <c r="G26" s="159">
        <v>63</v>
      </c>
      <c r="H26" s="159">
        <v>0</v>
      </c>
      <c r="I26" s="159">
        <v>0</v>
      </c>
      <c r="J26" s="3">
        <v>3</v>
      </c>
      <c r="K26" s="3">
        <v>3</v>
      </c>
    </row>
    <row r="27" spans="1:11">
      <c r="A27" s="138">
        <v>2</v>
      </c>
      <c r="B27" s="138" t="s">
        <v>406</v>
      </c>
      <c r="C27" s="3">
        <v>1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</row>
    <row r="28" spans="1:11">
      <c r="A28" s="138">
        <v>3</v>
      </c>
      <c r="B28" s="138" t="s">
        <v>36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</row>
    <row r="29" spans="1:11">
      <c r="A29" s="138">
        <v>4</v>
      </c>
      <c r="B29" s="138" t="s">
        <v>37</v>
      </c>
      <c r="C29" s="160">
        <v>7</v>
      </c>
      <c r="D29" s="160">
        <v>7</v>
      </c>
      <c r="E29" s="161">
        <v>1</v>
      </c>
      <c r="F29" s="160">
        <v>7</v>
      </c>
      <c r="G29" s="161">
        <v>39</v>
      </c>
      <c r="H29" s="161">
        <v>0</v>
      </c>
      <c r="I29" s="160">
        <v>0</v>
      </c>
      <c r="J29" s="160">
        <v>7</v>
      </c>
      <c r="K29" s="160">
        <v>7</v>
      </c>
    </row>
    <row r="30" spans="1:11">
      <c r="A30" s="138">
        <v>5</v>
      </c>
      <c r="B30" s="138" t="s">
        <v>38</v>
      </c>
      <c r="C30" s="3">
        <v>4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</row>
    <row r="31" spans="1:11">
      <c r="A31" s="138">
        <v>6</v>
      </c>
      <c r="B31" s="138" t="s">
        <v>407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</row>
    <row r="32" spans="1:11">
      <c r="A32" s="138">
        <v>7</v>
      </c>
      <c r="B32" s="138" t="s">
        <v>408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</row>
    <row r="33" spans="1:11">
      <c r="A33" s="138">
        <v>8</v>
      </c>
      <c r="B33" s="138" t="s">
        <v>43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</row>
    <row r="34" spans="1:11">
      <c r="A34" s="138">
        <v>9</v>
      </c>
      <c r="B34" s="138" t="s">
        <v>45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</row>
    <row r="35" spans="1:11">
      <c r="A35" s="111">
        <v>10</v>
      </c>
      <c r="B35" s="111" t="s">
        <v>39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</row>
    <row r="36" spans="1:11">
      <c r="A36" s="111"/>
      <c r="B36" s="111" t="s">
        <v>42</v>
      </c>
      <c r="C36" s="3">
        <v>1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</row>
    <row r="37" spans="1:11">
      <c r="A37" s="254" t="s">
        <v>409</v>
      </c>
      <c r="B37" s="254"/>
      <c r="C37" s="5">
        <v>14</v>
      </c>
      <c r="D37" s="5">
        <v>10</v>
      </c>
      <c r="E37" s="5">
        <v>2</v>
      </c>
      <c r="F37" s="5">
        <v>10</v>
      </c>
      <c r="G37" s="5">
        <v>102</v>
      </c>
      <c r="H37" s="5">
        <v>0</v>
      </c>
      <c r="I37" s="5">
        <v>0</v>
      </c>
      <c r="J37" s="5">
        <v>10</v>
      </c>
      <c r="K37" s="5">
        <v>10</v>
      </c>
    </row>
    <row r="38" spans="1:11">
      <c r="A38" s="111">
        <v>1</v>
      </c>
      <c r="B38" s="111" t="s">
        <v>410</v>
      </c>
      <c r="C38" s="3">
        <v>73</v>
      </c>
      <c r="D38" s="3">
        <v>182</v>
      </c>
      <c r="E38" s="3">
        <v>182</v>
      </c>
      <c r="F38" s="3">
        <v>182</v>
      </c>
      <c r="G38" s="3">
        <v>6170</v>
      </c>
      <c r="H38" s="3">
        <v>3294</v>
      </c>
      <c r="I38" s="3">
        <v>513</v>
      </c>
      <c r="J38" s="3">
        <v>182</v>
      </c>
      <c r="K38" s="3">
        <v>182</v>
      </c>
    </row>
    <row r="39" spans="1:11">
      <c r="A39" s="254" t="s">
        <v>411</v>
      </c>
      <c r="B39" s="254"/>
      <c r="C39" s="5">
        <v>73</v>
      </c>
      <c r="D39" s="5">
        <v>182</v>
      </c>
      <c r="E39" s="5">
        <v>182</v>
      </c>
      <c r="F39" s="5">
        <v>182</v>
      </c>
      <c r="G39" s="5">
        <v>6170</v>
      </c>
      <c r="H39" s="5">
        <v>3294</v>
      </c>
      <c r="I39" s="5">
        <v>513</v>
      </c>
      <c r="J39" s="5">
        <v>182</v>
      </c>
      <c r="K39" s="5">
        <v>182</v>
      </c>
    </row>
    <row r="40" spans="1:11">
      <c r="A40" s="111">
        <v>1</v>
      </c>
      <c r="B40" s="111" t="s">
        <v>50</v>
      </c>
      <c r="C40" s="162">
        <v>20</v>
      </c>
      <c r="D40" s="162">
        <v>49</v>
      </c>
      <c r="E40" s="162">
        <v>20</v>
      </c>
      <c r="F40" s="162">
        <v>49</v>
      </c>
      <c r="G40" s="162">
        <v>1207</v>
      </c>
      <c r="H40" s="162">
        <v>649</v>
      </c>
      <c r="I40" s="162">
        <v>207</v>
      </c>
      <c r="J40" s="162">
        <v>49</v>
      </c>
      <c r="K40" s="163">
        <v>49</v>
      </c>
    </row>
    <row r="41" spans="1:11">
      <c r="A41" s="111">
        <v>2</v>
      </c>
      <c r="B41" s="111" t="s">
        <v>412</v>
      </c>
      <c r="C41" s="3">
        <v>1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</row>
    <row r="42" spans="1:11">
      <c r="A42" s="111">
        <v>3</v>
      </c>
      <c r="B42" s="111" t="s">
        <v>51</v>
      </c>
      <c r="C42" s="159">
        <v>0</v>
      </c>
      <c r="D42" s="159">
        <v>0</v>
      </c>
      <c r="E42" s="159">
        <v>0</v>
      </c>
      <c r="F42" s="159">
        <v>0</v>
      </c>
      <c r="G42" s="159">
        <v>0</v>
      </c>
      <c r="H42" s="159">
        <v>0</v>
      </c>
      <c r="I42" s="159">
        <v>0</v>
      </c>
      <c r="J42" s="159">
        <v>0</v>
      </c>
      <c r="K42" s="164">
        <v>0</v>
      </c>
    </row>
    <row r="43" spans="1:11">
      <c r="A43" s="111">
        <v>4</v>
      </c>
      <c r="B43" s="111" t="s">
        <v>52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</row>
    <row r="44" spans="1:11">
      <c r="A44" s="254" t="s">
        <v>413</v>
      </c>
      <c r="B44" s="254"/>
      <c r="C44" s="5">
        <v>21</v>
      </c>
      <c r="D44" s="5">
        <v>49</v>
      </c>
      <c r="E44" s="5">
        <v>20</v>
      </c>
      <c r="F44" s="5">
        <v>49</v>
      </c>
      <c r="G44" s="5">
        <v>1207</v>
      </c>
      <c r="H44" s="5">
        <v>649</v>
      </c>
      <c r="I44" s="5">
        <v>207</v>
      </c>
      <c r="J44" s="5">
        <v>49</v>
      </c>
      <c r="K44" s="5">
        <v>49</v>
      </c>
    </row>
    <row r="45" spans="1:11">
      <c r="A45" s="254" t="s">
        <v>414</v>
      </c>
      <c r="B45" s="254"/>
      <c r="C45" s="5">
        <v>208</v>
      </c>
      <c r="D45" s="5">
        <v>336</v>
      </c>
      <c r="E45" s="5">
        <v>291</v>
      </c>
      <c r="F45" s="5">
        <v>335</v>
      </c>
      <c r="G45" s="5">
        <v>9899</v>
      </c>
      <c r="H45" s="5">
        <v>5970</v>
      </c>
      <c r="I45" s="5">
        <v>1006</v>
      </c>
      <c r="J45" s="5">
        <v>336</v>
      </c>
      <c r="K45" s="5">
        <v>336</v>
      </c>
    </row>
  </sheetData>
  <mergeCells count="7">
    <mergeCell ref="A45:B45"/>
    <mergeCell ref="A1:K1"/>
    <mergeCell ref="A2:K2"/>
    <mergeCell ref="A25:B25"/>
    <mergeCell ref="A37:B37"/>
    <mergeCell ref="A39:B39"/>
    <mergeCell ref="A44:B44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1"/>
  <sheetViews>
    <sheetView tabSelected="1" workbookViewId="0">
      <selection activeCell="L91" sqref="L91"/>
    </sheetView>
  </sheetViews>
  <sheetFormatPr defaultRowHeight="15"/>
  <cols>
    <col min="1" max="1" width="8.7109375" customWidth="1"/>
    <col min="2" max="2" width="12.5703125" customWidth="1"/>
    <col min="3" max="12" width="8.7109375" customWidth="1"/>
  </cols>
  <sheetData>
    <row r="1" spans="1:12">
      <c r="A1" s="260" t="s">
        <v>509</v>
      </c>
      <c r="B1" s="260"/>
      <c r="C1" s="260"/>
      <c r="D1" s="260"/>
      <c r="E1" s="260"/>
      <c r="F1" s="260"/>
      <c r="G1" s="260"/>
      <c r="H1" s="260"/>
      <c r="I1" s="260"/>
      <c r="J1" s="260"/>
      <c r="K1" s="261" t="s">
        <v>510</v>
      </c>
      <c r="L1" s="261"/>
    </row>
    <row r="2" spans="1:12">
      <c r="A2" s="192"/>
      <c r="B2" s="192"/>
      <c r="C2" s="260" t="s">
        <v>511</v>
      </c>
      <c r="D2" s="260"/>
      <c r="E2" s="260"/>
      <c r="F2" s="260"/>
      <c r="G2" s="260"/>
      <c r="H2" s="260"/>
      <c r="I2" s="260"/>
      <c r="J2" s="192"/>
      <c r="K2" s="192"/>
      <c r="L2" s="192"/>
    </row>
    <row r="3" spans="1:12">
      <c r="A3" s="261" t="s">
        <v>512</v>
      </c>
      <c r="B3" s="261"/>
      <c r="C3" s="261"/>
      <c r="D3" s="261"/>
      <c r="E3" s="192"/>
      <c r="F3" s="193"/>
      <c r="G3" s="193"/>
      <c r="H3" s="192" t="s">
        <v>513</v>
      </c>
      <c r="I3" s="192"/>
      <c r="J3" s="193"/>
      <c r="K3" s="192"/>
      <c r="L3" s="192"/>
    </row>
    <row r="4" spans="1:12">
      <c r="A4" s="259" t="s">
        <v>514</v>
      </c>
      <c r="B4" s="259" t="s">
        <v>515</v>
      </c>
      <c r="C4" s="259" t="s">
        <v>516</v>
      </c>
      <c r="D4" s="259" t="s">
        <v>517</v>
      </c>
      <c r="E4" s="259" t="s">
        <v>518</v>
      </c>
      <c r="F4" s="259"/>
      <c r="G4" s="259"/>
      <c r="H4" s="259"/>
      <c r="I4" s="259"/>
      <c r="J4" s="259"/>
      <c r="K4" s="259"/>
      <c r="L4" s="259"/>
    </row>
    <row r="5" spans="1:12">
      <c r="A5" s="259"/>
      <c r="B5" s="259"/>
      <c r="C5" s="259"/>
      <c r="D5" s="259"/>
      <c r="E5" s="259" t="s">
        <v>519</v>
      </c>
      <c r="F5" s="258" t="s">
        <v>7</v>
      </c>
      <c r="G5" s="258"/>
      <c r="H5" s="258"/>
      <c r="I5" s="258"/>
      <c r="J5" s="258"/>
      <c r="K5" s="259" t="s">
        <v>520</v>
      </c>
      <c r="L5" s="259" t="s">
        <v>521</v>
      </c>
    </row>
    <row r="6" spans="1:12" ht="63">
      <c r="A6" s="259"/>
      <c r="B6" s="259"/>
      <c r="C6" s="259"/>
      <c r="D6" s="259"/>
      <c r="E6" s="259"/>
      <c r="F6" s="165" t="s">
        <v>522</v>
      </c>
      <c r="G6" s="165" t="s">
        <v>523</v>
      </c>
      <c r="H6" s="165" t="s">
        <v>524</v>
      </c>
      <c r="I6" s="165" t="s">
        <v>525</v>
      </c>
      <c r="J6" s="165" t="s">
        <v>526</v>
      </c>
      <c r="K6" s="259"/>
      <c r="L6" s="259"/>
    </row>
    <row r="7" spans="1:12">
      <c r="A7" s="165" t="s">
        <v>527</v>
      </c>
      <c r="B7" s="165" t="s">
        <v>528</v>
      </c>
      <c r="C7" s="165" t="s">
        <v>529</v>
      </c>
      <c r="D7" s="165" t="s">
        <v>530</v>
      </c>
      <c r="E7" s="165" t="s">
        <v>531</v>
      </c>
      <c r="F7" s="165" t="s">
        <v>532</v>
      </c>
      <c r="G7" s="165" t="s">
        <v>533</v>
      </c>
      <c r="H7" s="165" t="s">
        <v>534</v>
      </c>
      <c r="I7" s="165" t="s">
        <v>535</v>
      </c>
      <c r="J7" s="165" t="s">
        <v>536</v>
      </c>
      <c r="K7" s="165" t="s">
        <v>537</v>
      </c>
      <c r="L7" s="194" t="s">
        <v>538</v>
      </c>
    </row>
    <row r="8" spans="1:12">
      <c r="A8" s="195" t="s">
        <v>539</v>
      </c>
      <c r="B8" s="195" t="s">
        <v>70</v>
      </c>
      <c r="C8" s="195" t="s">
        <v>34</v>
      </c>
      <c r="D8" s="196">
        <v>33</v>
      </c>
      <c r="E8" s="196">
        <v>0</v>
      </c>
      <c r="F8" s="196">
        <v>0</v>
      </c>
      <c r="G8" s="196">
        <v>33</v>
      </c>
      <c r="H8" s="196">
        <v>0</v>
      </c>
      <c r="I8" s="196">
        <v>0</v>
      </c>
      <c r="J8" s="196">
        <v>33</v>
      </c>
      <c r="K8" s="196">
        <v>0</v>
      </c>
      <c r="L8" s="196">
        <v>33</v>
      </c>
    </row>
    <row r="9" spans="1:12">
      <c r="A9" s="167" t="s">
        <v>540</v>
      </c>
      <c r="B9" s="167" t="s">
        <v>70</v>
      </c>
      <c r="C9" s="167" t="s">
        <v>19</v>
      </c>
      <c r="D9" s="196">
        <v>33</v>
      </c>
      <c r="E9" s="196">
        <v>1</v>
      </c>
      <c r="F9" s="196">
        <v>0</v>
      </c>
      <c r="G9" s="196">
        <v>18</v>
      </c>
      <c r="H9" s="196">
        <v>14</v>
      </c>
      <c r="I9" s="196">
        <v>0</v>
      </c>
      <c r="J9" s="196">
        <v>32</v>
      </c>
      <c r="K9" s="196">
        <v>0</v>
      </c>
      <c r="L9" s="196">
        <v>33</v>
      </c>
    </row>
    <row r="10" spans="1:12">
      <c r="A10" s="167" t="s">
        <v>541</v>
      </c>
      <c r="B10" s="167" t="s">
        <v>70</v>
      </c>
      <c r="C10" s="167" t="s">
        <v>38</v>
      </c>
      <c r="D10" s="166">
        <v>22</v>
      </c>
      <c r="E10" s="166">
        <v>0</v>
      </c>
      <c r="F10" s="166">
        <v>0</v>
      </c>
      <c r="G10" s="166">
        <v>22</v>
      </c>
      <c r="H10" s="166">
        <v>0</v>
      </c>
      <c r="I10" s="166">
        <v>0</v>
      </c>
      <c r="J10" s="196">
        <v>22</v>
      </c>
      <c r="K10" s="166">
        <v>0</v>
      </c>
      <c r="L10" s="196">
        <v>22</v>
      </c>
    </row>
    <row r="11" spans="1:12">
      <c r="A11" s="167" t="s">
        <v>542</v>
      </c>
      <c r="B11" s="167" t="s">
        <v>70</v>
      </c>
      <c r="C11" s="167" t="s">
        <v>50</v>
      </c>
      <c r="D11" s="166">
        <v>135</v>
      </c>
      <c r="E11" s="166">
        <v>66</v>
      </c>
      <c r="F11" s="166">
        <v>0</v>
      </c>
      <c r="G11" s="166">
        <v>0</v>
      </c>
      <c r="H11" s="166">
        <v>0</v>
      </c>
      <c r="I11" s="166">
        <v>0</v>
      </c>
      <c r="J11" s="196">
        <v>0</v>
      </c>
      <c r="K11" s="166">
        <v>0</v>
      </c>
      <c r="L11" s="196">
        <v>66</v>
      </c>
    </row>
    <row r="12" spans="1:12">
      <c r="A12" s="167" t="s">
        <v>543</v>
      </c>
      <c r="B12" s="167" t="s">
        <v>70</v>
      </c>
      <c r="C12" s="167" t="s">
        <v>410</v>
      </c>
      <c r="D12" s="196">
        <v>135</v>
      </c>
      <c r="E12" s="196">
        <v>70</v>
      </c>
      <c r="F12" s="196">
        <v>3</v>
      </c>
      <c r="G12" s="196">
        <v>18</v>
      </c>
      <c r="H12" s="196">
        <v>44</v>
      </c>
      <c r="I12" s="196">
        <v>0</v>
      </c>
      <c r="J12" s="196">
        <v>65</v>
      </c>
      <c r="K12" s="196">
        <v>0</v>
      </c>
      <c r="L12" s="196">
        <v>135</v>
      </c>
    </row>
    <row r="13" spans="1:12">
      <c r="A13" s="167" t="s">
        <v>544</v>
      </c>
      <c r="B13" s="167" t="s">
        <v>70</v>
      </c>
      <c r="C13" s="167" t="s">
        <v>27</v>
      </c>
      <c r="D13" s="166">
        <v>609</v>
      </c>
      <c r="E13" s="166">
        <v>13</v>
      </c>
      <c r="F13" s="166">
        <v>0</v>
      </c>
      <c r="G13" s="166">
        <v>596</v>
      </c>
      <c r="H13" s="166">
        <v>0</v>
      </c>
      <c r="I13" s="166">
        <v>0</v>
      </c>
      <c r="J13" s="196">
        <v>596</v>
      </c>
      <c r="K13" s="166">
        <v>0</v>
      </c>
      <c r="L13" s="196">
        <v>609</v>
      </c>
    </row>
    <row r="14" spans="1:12">
      <c r="A14" s="167" t="s">
        <v>545</v>
      </c>
      <c r="B14" s="167" t="s">
        <v>70</v>
      </c>
      <c r="C14" s="167" t="s">
        <v>31</v>
      </c>
      <c r="D14" s="166">
        <v>56</v>
      </c>
      <c r="E14" s="166">
        <v>56</v>
      </c>
      <c r="F14" s="166">
        <v>0</v>
      </c>
      <c r="G14" s="166">
        <v>0</v>
      </c>
      <c r="H14" s="166">
        <v>0</v>
      </c>
      <c r="I14" s="166">
        <v>0</v>
      </c>
      <c r="J14" s="196">
        <v>0</v>
      </c>
      <c r="K14" s="166">
        <v>0</v>
      </c>
      <c r="L14" s="196">
        <v>56</v>
      </c>
    </row>
    <row r="15" spans="1:12">
      <c r="A15" s="167" t="s">
        <v>546</v>
      </c>
      <c r="B15" s="167" t="s">
        <v>70</v>
      </c>
      <c r="C15" s="167" t="s">
        <v>547</v>
      </c>
      <c r="D15" s="166">
        <v>10</v>
      </c>
      <c r="E15" s="166">
        <v>0</v>
      </c>
      <c r="F15" s="166">
        <v>0</v>
      </c>
      <c r="G15" s="166">
        <v>0</v>
      </c>
      <c r="H15" s="166">
        <v>0</v>
      </c>
      <c r="I15" s="166">
        <v>0</v>
      </c>
      <c r="J15" s="196">
        <v>0</v>
      </c>
      <c r="K15" s="166">
        <v>0</v>
      </c>
      <c r="L15" s="196">
        <v>0</v>
      </c>
    </row>
    <row r="16" spans="1:12">
      <c r="A16" s="167"/>
      <c r="B16" s="167"/>
      <c r="C16" s="197" t="s">
        <v>58</v>
      </c>
      <c r="D16" s="197">
        <f t="shared" ref="D16:L16" si="0">SUM(D8:D15)</f>
        <v>1033</v>
      </c>
      <c r="E16" s="166">
        <f t="shared" si="0"/>
        <v>206</v>
      </c>
      <c r="F16" s="166">
        <f t="shared" si="0"/>
        <v>3</v>
      </c>
      <c r="G16" s="166">
        <f t="shared" si="0"/>
        <v>687</v>
      </c>
      <c r="H16" s="166">
        <f t="shared" si="0"/>
        <v>58</v>
      </c>
      <c r="I16" s="166">
        <f t="shared" si="0"/>
        <v>0</v>
      </c>
      <c r="J16" s="196">
        <f t="shared" si="0"/>
        <v>748</v>
      </c>
      <c r="K16" s="166">
        <f t="shared" si="0"/>
        <v>0</v>
      </c>
      <c r="L16" s="196">
        <f t="shared" si="0"/>
        <v>954</v>
      </c>
    </row>
    <row r="17" spans="1:12">
      <c r="A17" s="167" t="s">
        <v>548</v>
      </c>
      <c r="B17" s="167" t="s">
        <v>69</v>
      </c>
      <c r="C17" s="167" t="s">
        <v>38</v>
      </c>
      <c r="D17" s="166">
        <v>94</v>
      </c>
      <c r="E17" s="167">
        <v>0</v>
      </c>
      <c r="F17" s="167">
        <v>0</v>
      </c>
      <c r="G17" s="167">
        <v>0</v>
      </c>
      <c r="H17" s="167">
        <v>0</v>
      </c>
      <c r="I17" s="167">
        <v>0</v>
      </c>
      <c r="J17" s="167">
        <v>0</v>
      </c>
      <c r="K17" s="167">
        <v>0</v>
      </c>
      <c r="L17" s="167">
        <v>0</v>
      </c>
    </row>
    <row r="18" spans="1:12">
      <c r="A18" s="167" t="s">
        <v>549</v>
      </c>
      <c r="B18" s="167" t="s">
        <v>69</v>
      </c>
      <c r="C18" s="167" t="s">
        <v>27</v>
      </c>
      <c r="D18" s="166">
        <v>449</v>
      </c>
      <c r="E18" s="167">
        <v>104</v>
      </c>
      <c r="F18" s="167">
        <v>0</v>
      </c>
      <c r="G18" s="167">
        <v>23</v>
      </c>
      <c r="H18" s="167">
        <v>322</v>
      </c>
      <c r="I18" s="167"/>
      <c r="J18" s="167">
        <v>345</v>
      </c>
      <c r="K18" s="167"/>
      <c r="L18" s="167">
        <v>449</v>
      </c>
    </row>
    <row r="19" spans="1:12">
      <c r="A19" s="167" t="s">
        <v>550</v>
      </c>
      <c r="B19" s="167" t="s">
        <v>69</v>
      </c>
      <c r="C19" s="167" t="s">
        <v>29</v>
      </c>
      <c r="D19" s="166">
        <v>15</v>
      </c>
      <c r="E19" s="167">
        <v>1</v>
      </c>
      <c r="F19" s="167">
        <v>14</v>
      </c>
      <c r="G19" s="167">
        <v>0</v>
      </c>
      <c r="H19" s="167">
        <v>0</v>
      </c>
      <c r="I19" s="167">
        <v>0</v>
      </c>
      <c r="J19" s="167">
        <v>14</v>
      </c>
      <c r="K19" s="167">
        <v>0</v>
      </c>
      <c r="L19" s="167">
        <v>15</v>
      </c>
    </row>
    <row r="20" spans="1:12">
      <c r="A20" s="167"/>
      <c r="B20" s="167"/>
      <c r="C20" s="197" t="s">
        <v>551</v>
      </c>
      <c r="D20" s="198">
        <f t="shared" ref="D20:L20" si="1">SUM(D17:D19)</f>
        <v>558</v>
      </c>
      <c r="E20" s="198">
        <f t="shared" si="1"/>
        <v>105</v>
      </c>
      <c r="F20" s="198">
        <f t="shared" si="1"/>
        <v>14</v>
      </c>
      <c r="G20" s="198">
        <f t="shared" si="1"/>
        <v>23</v>
      </c>
      <c r="H20" s="198">
        <f t="shared" si="1"/>
        <v>322</v>
      </c>
      <c r="I20" s="198">
        <f t="shared" si="1"/>
        <v>0</v>
      </c>
      <c r="J20" s="198">
        <f t="shared" si="1"/>
        <v>359</v>
      </c>
      <c r="K20" s="198">
        <f t="shared" si="1"/>
        <v>0</v>
      </c>
      <c r="L20" s="198">
        <f t="shared" si="1"/>
        <v>464</v>
      </c>
    </row>
    <row r="21" spans="1:12">
      <c r="A21" s="167" t="s">
        <v>552</v>
      </c>
      <c r="B21" s="167" t="s">
        <v>72</v>
      </c>
      <c r="C21" s="198" t="s">
        <v>50</v>
      </c>
      <c r="D21" s="167">
        <v>73</v>
      </c>
      <c r="E21" s="167">
        <v>39</v>
      </c>
      <c r="F21" s="167">
        <v>0</v>
      </c>
      <c r="G21" s="167">
        <v>0</v>
      </c>
      <c r="H21" s="167">
        <v>0</v>
      </c>
      <c r="I21" s="167">
        <v>0</v>
      </c>
      <c r="J21" s="167">
        <v>0</v>
      </c>
      <c r="K21" s="167">
        <v>0</v>
      </c>
      <c r="L21" s="167">
        <v>39</v>
      </c>
    </row>
    <row r="22" spans="1:12">
      <c r="A22" s="167" t="s">
        <v>553</v>
      </c>
      <c r="B22" s="167" t="s">
        <v>72</v>
      </c>
      <c r="C22" s="198" t="s">
        <v>27</v>
      </c>
      <c r="D22" s="167">
        <v>547</v>
      </c>
      <c r="E22" s="167">
        <v>103</v>
      </c>
      <c r="F22" s="167">
        <v>5</v>
      </c>
      <c r="G22" s="167">
        <v>0</v>
      </c>
      <c r="H22" s="167">
        <v>385</v>
      </c>
      <c r="I22" s="167">
        <v>0</v>
      </c>
      <c r="J22" s="167">
        <v>390</v>
      </c>
      <c r="K22" s="167">
        <v>0</v>
      </c>
      <c r="L22" s="167">
        <f>J22+E22+K22</f>
        <v>493</v>
      </c>
    </row>
    <row r="23" spans="1:12">
      <c r="A23" s="167" t="s">
        <v>554</v>
      </c>
      <c r="B23" s="167" t="s">
        <v>72</v>
      </c>
      <c r="C23" s="198" t="s">
        <v>547</v>
      </c>
      <c r="D23" s="167">
        <v>111</v>
      </c>
      <c r="E23" s="167">
        <v>0</v>
      </c>
      <c r="F23" s="167">
        <v>0</v>
      </c>
      <c r="G23" s="167">
        <v>0</v>
      </c>
      <c r="H23" s="167">
        <v>0</v>
      </c>
      <c r="I23" s="167">
        <v>0</v>
      </c>
      <c r="J23" s="167">
        <v>0</v>
      </c>
      <c r="K23" s="167">
        <v>0</v>
      </c>
      <c r="L23" s="167">
        <v>0</v>
      </c>
    </row>
    <row r="24" spans="1:12">
      <c r="A24" s="198"/>
      <c r="B24" s="198"/>
      <c r="C24" s="197" t="s">
        <v>555</v>
      </c>
      <c r="D24" s="198">
        <f t="shared" ref="D24:L24" si="2">SUM(D21:D23)</f>
        <v>731</v>
      </c>
      <c r="E24" s="198">
        <f t="shared" si="2"/>
        <v>142</v>
      </c>
      <c r="F24" s="198">
        <f t="shared" si="2"/>
        <v>5</v>
      </c>
      <c r="G24" s="198">
        <f t="shared" si="2"/>
        <v>0</v>
      </c>
      <c r="H24" s="198">
        <f t="shared" si="2"/>
        <v>385</v>
      </c>
      <c r="I24" s="198">
        <f t="shared" si="2"/>
        <v>0</v>
      </c>
      <c r="J24" s="198">
        <f t="shared" si="2"/>
        <v>390</v>
      </c>
      <c r="K24" s="198">
        <f t="shared" si="2"/>
        <v>0</v>
      </c>
      <c r="L24" s="198">
        <f t="shared" si="2"/>
        <v>532</v>
      </c>
    </row>
    <row r="25" spans="1:12">
      <c r="A25" s="167" t="s">
        <v>556</v>
      </c>
      <c r="B25" s="167" t="s">
        <v>64</v>
      </c>
      <c r="C25" s="167" t="s">
        <v>19</v>
      </c>
      <c r="D25" s="199">
        <v>68</v>
      </c>
      <c r="E25" s="199">
        <v>1</v>
      </c>
      <c r="F25" s="199">
        <v>2</v>
      </c>
      <c r="G25" s="199">
        <v>65</v>
      </c>
      <c r="H25" s="199">
        <v>0</v>
      </c>
      <c r="I25" s="199">
        <v>0</v>
      </c>
      <c r="J25" s="199">
        <v>67</v>
      </c>
      <c r="K25" s="199">
        <v>0</v>
      </c>
      <c r="L25" s="199">
        <v>68</v>
      </c>
    </row>
    <row r="26" spans="1:12">
      <c r="A26" s="167" t="s">
        <v>557</v>
      </c>
      <c r="B26" s="167" t="s">
        <v>64</v>
      </c>
      <c r="C26" s="167" t="s">
        <v>37</v>
      </c>
      <c r="D26" s="167">
        <v>74</v>
      </c>
      <c r="E26" s="167">
        <v>0</v>
      </c>
      <c r="F26" s="167">
        <v>2</v>
      </c>
      <c r="G26" s="167">
        <v>45</v>
      </c>
      <c r="H26" s="167">
        <v>0</v>
      </c>
      <c r="I26" s="167">
        <v>27</v>
      </c>
      <c r="J26" s="199">
        <v>74</v>
      </c>
      <c r="K26" s="167">
        <v>0</v>
      </c>
      <c r="L26" s="199">
        <v>74</v>
      </c>
    </row>
    <row r="27" spans="1:12">
      <c r="A27" s="167" t="s">
        <v>558</v>
      </c>
      <c r="B27" s="167" t="s">
        <v>64</v>
      </c>
      <c r="C27" s="167" t="s">
        <v>410</v>
      </c>
      <c r="D27" s="199">
        <v>513</v>
      </c>
      <c r="E27" s="199">
        <v>133</v>
      </c>
      <c r="F27" s="199">
        <v>6</v>
      </c>
      <c r="G27" s="199">
        <v>159</v>
      </c>
      <c r="H27" s="199">
        <v>215</v>
      </c>
      <c r="I27" s="199">
        <v>0</v>
      </c>
      <c r="J27" s="199">
        <f>F27+G27+H27+I27</f>
        <v>380</v>
      </c>
      <c r="K27" s="199">
        <v>0</v>
      </c>
      <c r="L27" s="199">
        <f>E27+J27</f>
        <v>513</v>
      </c>
    </row>
    <row r="28" spans="1:12">
      <c r="A28" s="167" t="s">
        <v>559</v>
      </c>
      <c r="B28" s="167" t="s">
        <v>64</v>
      </c>
      <c r="C28" s="167" t="s">
        <v>27</v>
      </c>
      <c r="D28" s="167">
        <v>68</v>
      </c>
      <c r="E28" s="167">
        <v>3</v>
      </c>
      <c r="F28" s="167"/>
      <c r="G28" s="167">
        <v>65</v>
      </c>
      <c r="H28" s="167"/>
      <c r="I28" s="167"/>
      <c r="J28" s="199">
        <v>65</v>
      </c>
      <c r="K28" s="167">
        <v>0</v>
      </c>
      <c r="L28" s="199">
        <v>68</v>
      </c>
    </row>
    <row r="29" spans="1:12">
      <c r="A29" s="167" t="s">
        <v>560</v>
      </c>
      <c r="B29" s="167" t="s">
        <v>64</v>
      </c>
      <c r="C29" s="167" t="s">
        <v>29</v>
      </c>
      <c r="D29" s="167">
        <v>73</v>
      </c>
      <c r="E29" s="167">
        <v>34</v>
      </c>
      <c r="F29" s="167">
        <v>0</v>
      </c>
      <c r="G29" s="167">
        <v>39</v>
      </c>
      <c r="H29" s="167">
        <v>0</v>
      </c>
      <c r="I29" s="167">
        <v>0</v>
      </c>
      <c r="J29" s="199">
        <v>39</v>
      </c>
      <c r="K29" s="167">
        <v>0</v>
      </c>
      <c r="L29" s="199">
        <v>73</v>
      </c>
    </row>
    <row r="30" spans="1:12">
      <c r="A30" s="167"/>
      <c r="B30" s="167"/>
      <c r="C30" s="197" t="s">
        <v>561</v>
      </c>
      <c r="D30" s="198">
        <f t="shared" ref="D30:L30" si="3">SUM(D25:D29)</f>
        <v>796</v>
      </c>
      <c r="E30" s="198">
        <f t="shared" si="3"/>
        <v>171</v>
      </c>
      <c r="F30" s="198">
        <f t="shared" si="3"/>
        <v>10</v>
      </c>
      <c r="G30" s="198">
        <f t="shared" si="3"/>
        <v>373</v>
      </c>
      <c r="H30" s="198">
        <f t="shared" si="3"/>
        <v>215</v>
      </c>
      <c r="I30" s="198">
        <f t="shared" si="3"/>
        <v>27</v>
      </c>
      <c r="J30" s="198">
        <f t="shared" si="3"/>
        <v>625</v>
      </c>
      <c r="K30" s="198">
        <f t="shared" si="3"/>
        <v>0</v>
      </c>
      <c r="L30" s="198">
        <f t="shared" si="3"/>
        <v>796</v>
      </c>
    </row>
    <row r="31" spans="1:12">
      <c r="A31" s="167" t="s">
        <v>562</v>
      </c>
      <c r="B31" s="167" t="s">
        <v>66</v>
      </c>
      <c r="C31" s="198" t="s">
        <v>12</v>
      </c>
      <c r="D31" s="196">
        <v>11</v>
      </c>
      <c r="E31" s="196">
        <v>1</v>
      </c>
      <c r="F31" s="196">
        <v>1</v>
      </c>
      <c r="G31" s="196">
        <v>4</v>
      </c>
      <c r="H31" s="196">
        <v>5</v>
      </c>
      <c r="I31" s="196">
        <v>0</v>
      </c>
      <c r="J31" s="196">
        <v>10</v>
      </c>
      <c r="K31" s="196">
        <v>0</v>
      </c>
      <c r="L31" s="196">
        <v>11</v>
      </c>
    </row>
    <row r="32" spans="1:12">
      <c r="A32" s="167" t="s">
        <v>563</v>
      </c>
      <c r="B32" s="167" t="s">
        <v>66</v>
      </c>
      <c r="C32" s="198" t="s">
        <v>34</v>
      </c>
      <c r="D32" s="196">
        <v>9</v>
      </c>
      <c r="E32" s="196">
        <v>0</v>
      </c>
      <c r="F32" s="196">
        <v>0</v>
      </c>
      <c r="G32" s="196">
        <v>9</v>
      </c>
      <c r="H32" s="196">
        <v>0</v>
      </c>
      <c r="I32" s="196">
        <v>0</v>
      </c>
      <c r="J32" s="196">
        <v>9</v>
      </c>
      <c r="K32" s="196">
        <v>0</v>
      </c>
      <c r="L32" s="196">
        <v>9</v>
      </c>
    </row>
    <row r="33" spans="1:12">
      <c r="A33" s="167" t="s">
        <v>564</v>
      </c>
      <c r="B33" s="167" t="s">
        <v>66</v>
      </c>
      <c r="C33" s="198" t="s">
        <v>17</v>
      </c>
      <c r="D33" s="166">
        <v>4</v>
      </c>
      <c r="E33" s="166">
        <v>4</v>
      </c>
      <c r="F33" s="166">
        <v>0</v>
      </c>
      <c r="G33" s="166">
        <v>0</v>
      </c>
      <c r="H33" s="166">
        <v>0</v>
      </c>
      <c r="I33" s="166">
        <v>0</v>
      </c>
      <c r="J33" s="166">
        <v>0</v>
      </c>
      <c r="K33" s="166">
        <v>0</v>
      </c>
      <c r="L33" s="166">
        <v>4</v>
      </c>
    </row>
    <row r="34" spans="1:12">
      <c r="A34" s="167" t="s">
        <v>565</v>
      </c>
      <c r="B34" s="167" t="s">
        <v>66</v>
      </c>
      <c r="C34" s="198" t="s">
        <v>37</v>
      </c>
      <c r="D34" s="166">
        <v>17</v>
      </c>
      <c r="E34" s="199">
        <v>1</v>
      </c>
      <c r="F34" s="199">
        <v>1</v>
      </c>
      <c r="G34" s="199">
        <v>13</v>
      </c>
      <c r="H34" s="199">
        <v>0</v>
      </c>
      <c r="I34" s="199">
        <v>2</v>
      </c>
      <c r="J34" s="199">
        <v>16</v>
      </c>
      <c r="K34" s="199">
        <v>0</v>
      </c>
      <c r="L34" s="199">
        <v>17</v>
      </c>
    </row>
    <row r="35" spans="1:12">
      <c r="A35" s="167" t="s">
        <v>566</v>
      </c>
      <c r="B35" s="167" t="s">
        <v>66</v>
      </c>
      <c r="C35" s="198" t="s">
        <v>410</v>
      </c>
      <c r="D35" s="196">
        <v>38</v>
      </c>
      <c r="E35" s="196">
        <v>6</v>
      </c>
      <c r="F35" s="196">
        <v>0</v>
      </c>
      <c r="G35" s="196">
        <v>12</v>
      </c>
      <c r="H35" s="196">
        <v>20</v>
      </c>
      <c r="I35" s="196"/>
      <c r="J35" s="196">
        <v>32</v>
      </c>
      <c r="K35" s="196"/>
      <c r="L35" s="196">
        <v>38</v>
      </c>
    </row>
    <row r="36" spans="1:12">
      <c r="A36" s="167" t="s">
        <v>567</v>
      </c>
      <c r="B36" s="167" t="s">
        <v>66</v>
      </c>
      <c r="C36" s="198" t="s">
        <v>25</v>
      </c>
      <c r="D36" s="166">
        <v>51</v>
      </c>
      <c r="E36" s="166">
        <v>39</v>
      </c>
      <c r="F36" s="166">
        <v>2</v>
      </c>
      <c r="G36" s="166">
        <v>10</v>
      </c>
      <c r="H36" s="166">
        <v>0</v>
      </c>
      <c r="I36" s="166">
        <v>0</v>
      </c>
      <c r="J36" s="166">
        <v>12</v>
      </c>
      <c r="K36" s="166">
        <v>0</v>
      </c>
      <c r="L36" s="166">
        <v>51</v>
      </c>
    </row>
    <row r="37" spans="1:12">
      <c r="A37" s="167" t="s">
        <v>568</v>
      </c>
      <c r="B37" s="167" t="s">
        <v>66</v>
      </c>
      <c r="C37" s="198" t="s">
        <v>27</v>
      </c>
      <c r="D37" s="167">
        <v>49</v>
      </c>
      <c r="E37" s="167">
        <v>0</v>
      </c>
      <c r="F37" s="167">
        <v>0</v>
      </c>
      <c r="G37" s="167">
        <v>49</v>
      </c>
      <c r="H37" s="167">
        <v>0</v>
      </c>
      <c r="I37" s="167">
        <v>0</v>
      </c>
      <c r="J37" s="167">
        <v>49</v>
      </c>
      <c r="K37" s="167">
        <v>0</v>
      </c>
      <c r="L37" s="167">
        <v>49</v>
      </c>
    </row>
    <row r="38" spans="1:12">
      <c r="A38" s="167" t="s">
        <v>569</v>
      </c>
      <c r="B38" s="167" t="s">
        <v>66</v>
      </c>
      <c r="C38" s="198" t="s">
        <v>29</v>
      </c>
      <c r="D38" s="167">
        <v>13</v>
      </c>
      <c r="E38" s="167">
        <v>13</v>
      </c>
      <c r="F38" s="167">
        <v>0</v>
      </c>
      <c r="G38" s="167">
        <v>0</v>
      </c>
      <c r="H38" s="167">
        <v>0</v>
      </c>
      <c r="I38" s="167">
        <v>0</v>
      </c>
      <c r="J38" s="167">
        <v>0</v>
      </c>
      <c r="K38" s="167">
        <v>0</v>
      </c>
      <c r="L38" s="167">
        <v>13</v>
      </c>
    </row>
    <row r="39" spans="1:12">
      <c r="A39" s="167"/>
      <c r="B39" s="167"/>
      <c r="C39" s="197" t="s">
        <v>570</v>
      </c>
      <c r="D39" s="198">
        <f>SUM(D31:D38)</f>
        <v>192</v>
      </c>
      <c r="E39" s="198">
        <v>64</v>
      </c>
      <c r="F39" s="198">
        <v>4</v>
      </c>
      <c r="G39" s="198">
        <v>97</v>
      </c>
      <c r="H39" s="198">
        <v>25</v>
      </c>
      <c r="I39" s="198">
        <v>2</v>
      </c>
      <c r="J39" s="198">
        <v>128</v>
      </c>
      <c r="K39" s="198">
        <v>0</v>
      </c>
      <c r="L39" s="198">
        <v>192</v>
      </c>
    </row>
    <row r="40" spans="1:12">
      <c r="A40" s="167" t="s">
        <v>571</v>
      </c>
      <c r="B40" s="200" t="s">
        <v>67</v>
      </c>
      <c r="C40" s="201" t="s">
        <v>34</v>
      </c>
      <c r="D40" s="196">
        <v>9</v>
      </c>
      <c r="E40" s="196">
        <v>0</v>
      </c>
      <c r="F40" s="196">
        <v>0</v>
      </c>
      <c r="G40" s="196">
        <v>9</v>
      </c>
      <c r="H40" s="196">
        <v>0</v>
      </c>
      <c r="I40" s="196">
        <v>0</v>
      </c>
      <c r="J40" s="196">
        <v>9</v>
      </c>
      <c r="K40" s="196">
        <v>0</v>
      </c>
      <c r="L40" s="196">
        <v>9</v>
      </c>
    </row>
    <row r="41" spans="1:12">
      <c r="A41" s="167" t="s">
        <v>572</v>
      </c>
      <c r="B41" s="200" t="s">
        <v>67</v>
      </c>
      <c r="C41" s="201" t="s">
        <v>14</v>
      </c>
      <c r="D41" s="166">
        <v>8</v>
      </c>
      <c r="E41" s="166">
        <v>8</v>
      </c>
      <c r="F41" s="166">
        <v>0</v>
      </c>
      <c r="G41" s="166">
        <v>0</v>
      </c>
      <c r="H41" s="166">
        <v>0</v>
      </c>
      <c r="I41" s="166">
        <v>0</v>
      </c>
      <c r="J41" s="166">
        <v>0</v>
      </c>
      <c r="K41" s="166">
        <v>0</v>
      </c>
      <c r="L41" s="166">
        <v>8</v>
      </c>
    </row>
    <row r="42" spans="1:12">
      <c r="A42" s="167" t="s">
        <v>573</v>
      </c>
      <c r="B42" s="200" t="s">
        <v>67</v>
      </c>
      <c r="C42" s="201" t="s">
        <v>17</v>
      </c>
      <c r="D42" s="167">
        <v>23</v>
      </c>
      <c r="E42" s="167">
        <v>9</v>
      </c>
      <c r="F42" s="167">
        <v>0</v>
      </c>
      <c r="G42" s="167">
        <v>0</v>
      </c>
      <c r="H42" s="167">
        <v>14</v>
      </c>
      <c r="I42" s="167">
        <v>0</v>
      </c>
      <c r="J42" s="167">
        <v>14</v>
      </c>
      <c r="K42" s="167">
        <v>0</v>
      </c>
      <c r="L42" s="167">
        <v>23</v>
      </c>
    </row>
    <row r="43" spans="1:12">
      <c r="A43" s="167" t="s">
        <v>574</v>
      </c>
      <c r="B43" s="200" t="s">
        <v>67</v>
      </c>
      <c r="C43" s="201" t="s">
        <v>37</v>
      </c>
      <c r="D43" s="167">
        <v>18</v>
      </c>
      <c r="E43" s="167">
        <v>1</v>
      </c>
      <c r="F43" s="167">
        <v>1</v>
      </c>
      <c r="G43" s="167">
        <v>16</v>
      </c>
      <c r="H43" s="167">
        <v>0</v>
      </c>
      <c r="I43" s="167">
        <v>0</v>
      </c>
      <c r="J43" s="167">
        <v>17</v>
      </c>
      <c r="K43" s="167">
        <v>0</v>
      </c>
      <c r="L43" s="167">
        <v>18</v>
      </c>
    </row>
    <row r="44" spans="1:12">
      <c r="A44" s="167" t="s">
        <v>575</v>
      </c>
      <c r="B44" s="200" t="s">
        <v>67</v>
      </c>
      <c r="C44" s="201" t="s">
        <v>38</v>
      </c>
      <c r="D44" s="167">
        <v>12</v>
      </c>
      <c r="E44" s="167">
        <v>12</v>
      </c>
      <c r="F44" s="167">
        <v>0</v>
      </c>
      <c r="G44" s="167">
        <v>0</v>
      </c>
      <c r="H44" s="167">
        <v>0</v>
      </c>
      <c r="I44" s="167">
        <v>0</v>
      </c>
      <c r="J44" s="167">
        <v>0</v>
      </c>
      <c r="K44" s="167">
        <v>0</v>
      </c>
      <c r="L44" s="167">
        <v>12</v>
      </c>
    </row>
    <row r="45" spans="1:12">
      <c r="A45" s="167" t="s">
        <v>576</v>
      </c>
      <c r="B45" s="200" t="s">
        <v>67</v>
      </c>
      <c r="C45" s="201" t="s">
        <v>23</v>
      </c>
      <c r="D45" s="167">
        <v>10</v>
      </c>
      <c r="E45" s="167">
        <v>0</v>
      </c>
      <c r="F45" s="167">
        <v>0</v>
      </c>
      <c r="G45" s="167">
        <v>0</v>
      </c>
      <c r="H45" s="167">
        <v>10</v>
      </c>
      <c r="I45" s="167">
        <v>0</v>
      </c>
      <c r="J45" s="167">
        <v>10</v>
      </c>
      <c r="K45" s="167">
        <v>0</v>
      </c>
      <c r="L45" s="167">
        <v>10</v>
      </c>
    </row>
    <row r="46" spans="1:12">
      <c r="A46" s="167" t="s">
        <v>577</v>
      </c>
      <c r="B46" s="200" t="s">
        <v>67</v>
      </c>
      <c r="C46" s="201" t="s">
        <v>410</v>
      </c>
      <c r="D46" s="199">
        <v>117</v>
      </c>
      <c r="E46" s="199">
        <v>43</v>
      </c>
      <c r="F46" s="199">
        <v>1</v>
      </c>
      <c r="G46" s="199">
        <v>28</v>
      </c>
      <c r="H46" s="199">
        <v>45</v>
      </c>
      <c r="I46" s="199">
        <v>0</v>
      </c>
      <c r="J46" s="167">
        <f>F46+G46+H46+I46</f>
        <v>74</v>
      </c>
      <c r="K46" s="199">
        <v>0</v>
      </c>
      <c r="L46" s="199">
        <f>J46+E46</f>
        <v>117</v>
      </c>
    </row>
    <row r="47" spans="1:12">
      <c r="A47" s="167" t="s">
        <v>578</v>
      </c>
      <c r="B47" s="200" t="s">
        <v>67</v>
      </c>
      <c r="C47" s="201" t="s">
        <v>25</v>
      </c>
      <c r="D47" s="167">
        <v>3</v>
      </c>
      <c r="E47" s="167">
        <v>1</v>
      </c>
      <c r="F47" s="167">
        <v>0</v>
      </c>
      <c r="G47" s="167">
        <v>2</v>
      </c>
      <c r="H47" s="167">
        <v>0</v>
      </c>
      <c r="I47" s="167">
        <v>0</v>
      </c>
      <c r="J47" s="167">
        <v>2</v>
      </c>
      <c r="K47" s="167">
        <v>0</v>
      </c>
      <c r="L47" s="167">
        <v>3</v>
      </c>
    </row>
    <row r="48" spans="1:12">
      <c r="A48" s="167" t="s">
        <v>579</v>
      </c>
      <c r="B48" s="200" t="s">
        <v>67</v>
      </c>
      <c r="C48" s="201" t="s">
        <v>27</v>
      </c>
      <c r="D48" s="167">
        <v>88</v>
      </c>
      <c r="E48" s="167">
        <v>12</v>
      </c>
      <c r="F48" s="167">
        <v>0</v>
      </c>
      <c r="G48" s="167">
        <v>0</v>
      </c>
      <c r="H48" s="167">
        <v>76</v>
      </c>
      <c r="I48" s="167">
        <v>0</v>
      </c>
      <c r="J48" s="167">
        <v>76</v>
      </c>
      <c r="K48" s="167">
        <v>0</v>
      </c>
      <c r="L48" s="167">
        <v>88</v>
      </c>
    </row>
    <row r="49" spans="1:12">
      <c r="A49" s="167" t="s">
        <v>580</v>
      </c>
      <c r="B49" s="200" t="s">
        <v>67</v>
      </c>
      <c r="C49" s="201" t="s">
        <v>29</v>
      </c>
      <c r="D49" s="167">
        <v>9</v>
      </c>
      <c r="E49" s="167">
        <v>5</v>
      </c>
      <c r="F49" s="167">
        <v>0</v>
      </c>
      <c r="G49" s="167">
        <v>4</v>
      </c>
      <c r="H49" s="167">
        <v>0</v>
      </c>
      <c r="I49" s="167">
        <v>0</v>
      </c>
      <c r="J49" s="167">
        <v>4</v>
      </c>
      <c r="K49" s="167">
        <v>0</v>
      </c>
      <c r="L49" s="167">
        <v>9</v>
      </c>
    </row>
    <row r="50" spans="1:12">
      <c r="A50" s="167" t="s">
        <v>581</v>
      </c>
      <c r="B50" s="200" t="s">
        <v>67</v>
      </c>
      <c r="C50" s="201" t="s">
        <v>30</v>
      </c>
      <c r="D50" s="167">
        <v>9</v>
      </c>
      <c r="E50" s="167">
        <v>4</v>
      </c>
      <c r="F50" s="167">
        <v>0</v>
      </c>
      <c r="G50" s="167">
        <v>5</v>
      </c>
      <c r="H50" s="167">
        <v>0</v>
      </c>
      <c r="I50" s="167">
        <v>0</v>
      </c>
      <c r="J50" s="167">
        <v>5</v>
      </c>
      <c r="K50" s="167">
        <v>0</v>
      </c>
      <c r="L50" s="167">
        <v>9</v>
      </c>
    </row>
    <row r="51" spans="1:12">
      <c r="A51" s="167"/>
      <c r="B51" s="167"/>
      <c r="C51" s="197" t="s">
        <v>582</v>
      </c>
      <c r="D51" s="198">
        <f t="shared" ref="D51:L51" si="4">SUM(D40:D50)</f>
        <v>306</v>
      </c>
      <c r="E51" s="198">
        <f t="shared" si="4"/>
        <v>95</v>
      </c>
      <c r="F51" s="198">
        <f t="shared" si="4"/>
        <v>2</v>
      </c>
      <c r="G51" s="198">
        <f t="shared" si="4"/>
        <v>64</v>
      </c>
      <c r="H51" s="198">
        <f t="shared" si="4"/>
        <v>145</v>
      </c>
      <c r="I51" s="198">
        <f t="shared" si="4"/>
        <v>0</v>
      </c>
      <c r="J51" s="198">
        <f t="shared" si="4"/>
        <v>211</v>
      </c>
      <c r="K51" s="198">
        <f t="shared" si="4"/>
        <v>0</v>
      </c>
      <c r="L51" s="198">
        <f t="shared" si="4"/>
        <v>306</v>
      </c>
    </row>
    <row r="52" spans="1:12">
      <c r="A52" s="167" t="s">
        <v>583</v>
      </c>
      <c r="B52" s="167" t="s">
        <v>63</v>
      </c>
      <c r="C52" s="198" t="s">
        <v>14</v>
      </c>
      <c r="D52" s="167">
        <v>19</v>
      </c>
      <c r="E52" s="167">
        <v>6</v>
      </c>
      <c r="F52" s="167">
        <v>0</v>
      </c>
      <c r="G52" s="167">
        <v>13</v>
      </c>
      <c r="H52" s="167">
        <v>0</v>
      </c>
      <c r="I52" s="167">
        <v>0</v>
      </c>
      <c r="J52" s="167">
        <v>13</v>
      </c>
      <c r="K52" s="167">
        <v>0</v>
      </c>
      <c r="L52" s="167">
        <v>19</v>
      </c>
    </row>
    <row r="53" spans="1:12">
      <c r="A53" s="167" t="s">
        <v>584</v>
      </c>
      <c r="B53" s="167" t="s">
        <v>63</v>
      </c>
      <c r="C53" s="198" t="s">
        <v>19</v>
      </c>
      <c r="D53" s="199">
        <v>16</v>
      </c>
      <c r="E53" s="199">
        <v>14</v>
      </c>
      <c r="F53" s="199">
        <v>0</v>
      </c>
      <c r="G53" s="199">
        <v>2</v>
      </c>
      <c r="H53" s="199">
        <v>0</v>
      </c>
      <c r="I53" s="199">
        <v>0</v>
      </c>
      <c r="J53" s="167">
        <v>2</v>
      </c>
      <c r="K53" s="199">
        <v>0</v>
      </c>
      <c r="L53" s="199">
        <v>16</v>
      </c>
    </row>
    <row r="54" spans="1:12">
      <c r="A54" s="167" t="s">
        <v>585</v>
      </c>
      <c r="B54" s="167" t="s">
        <v>63</v>
      </c>
      <c r="C54" s="198" t="s">
        <v>37</v>
      </c>
      <c r="D54" s="167">
        <v>21</v>
      </c>
      <c r="E54" s="167">
        <v>0</v>
      </c>
      <c r="F54" s="167">
        <v>0</v>
      </c>
      <c r="G54" s="167">
        <v>0</v>
      </c>
      <c r="H54" s="167">
        <v>21</v>
      </c>
      <c r="I54" s="167">
        <v>0</v>
      </c>
      <c r="J54" s="167">
        <v>21</v>
      </c>
      <c r="K54" s="167">
        <v>0</v>
      </c>
      <c r="L54" s="167">
        <v>21</v>
      </c>
    </row>
    <row r="55" spans="1:12">
      <c r="A55" s="167" t="s">
        <v>586</v>
      </c>
      <c r="B55" s="167" t="s">
        <v>63</v>
      </c>
      <c r="C55" s="198" t="s">
        <v>50</v>
      </c>
      <c r="D55" s="167">
        <v>19</v>
      </c>
      <c r="E55" s="167">
        <v>19</v>
      </c>
      <c r="F55" s="167">
        <v>0</v>
      </c>
      <c r="G55" s="167">
        <v>0</v>
      </c>
      <c r="H55" s="167">
        <v>0</v>
      </c>
      <c r="I55" s="167">
        <v>0</v>
      </c>
      <c r="J55" s="167">
        <v>0</v>
      </c>
      <c r="K55" s="167">
        <v>0</v>
      </c>
      <c r="L55" s="167">
        <v>19</v>
      </c>
    </row>
    <row r="56" spans="1:12">
      <c r="A56" s="167" t="s">
        <v>587</v>
      </c>
      <c r="B56" s="167" t="s">
        <v>63</v>
      </c>
      <c r="C56" s="198" t="s">
        <v>410</v>
      </c>
      <c r="D56" s="167">
        <v>395</v>
      </c>
      <c r="E56" s="167">
        <v>86</v>
      </c>
      <c r="F56" s="167">
        <v>3</v>
      </c>
      <c r="G56" s="167">
        <v>125</v>
      </c>
      <c r="H56" s="167">
        <v>181</v>
      </c>
      <c r="I56" s="167">
        <v>0</v>
      </c>
      <c r="J56" s="167">
        <f>F56+G56+H56+I56</f>
        <v>309</v>
      </c>
      <c r="K56" s="167">
        <v>0</v>
      </c>
      <c r="L56" s="167">
        <f>J56+E56</f>
        <v>395</v>
      </c>
    </row>
    <row r="57" spans="1:12">
      <c r="A57" s="167" t="s">
        <v>588</v>
      </c>
      <c r="B57" s="167" t="s">
        <v>63</v>
      </c>
      <c r="C57" s="198" t="s">
        <v>25</v>
      </c>
      <c r="D57" s="167">
        <v>28</v>
      </c>
      <c r="E57" s="167">
        <v>10</v>
      </c>
      <c r="F57" s="167">
        <v>1</v>
      </c>
      <c r="G57" s="167">
        <v>17</v>
      </c>
      <c r="H57" s="167">
        <v>0</v>
      </c>
      <c r="I57" s="167">
        <v>0</v>
      </c>
      <c r="J57" s="167">
        <v>18</v>
      </c>
      <c r="K57" s="167">
        <v>0</v>
      </c>
      <c r="L57" s="167">
        <v>28</v>
      </c>
    </row>
    <row r="58" spans="1:12">
      <c r="A58" s="167" t="s">
        <v>589</v>
      </c>
      <c r="B58" s="167" t="s">
        <v>63</v>
      </c>
      <c r="C58" s="198" t="s">
        <v>27</v>
      </c>
      <c r="D58" s="167">
        <v>245</v>
      </c>
      <c r="E58" s="167">
        <v>169</v>
      </c>
      <c r="F58" s="167">
        <v>0</v>
      </c>
      <c r="G58" s="167">
        <v>64</v>
      </c>
      <c r="H58" s="167">
        <v>0</v>
      </c>
      <c r="I58" s="167">
        <v>0</v>
      </c>
      <c r="J58" s="167">
        <v>64</v>
      </c>
      <c r="K58" s="167">
        <v>0</v>
      </c>
      <c r="L58" s="167">
        <f>J58+E58</f>
        <v>233</v>
      </c>
    </row>
    <row r="59" spans="1:12">
      <c r="A59" s="167" t="s">
        <v>590</v>
      </c>
      <c r="B59" s="167" t="s">
        <v>63</v>
      </c>
      <c r="C59" s="198" t="s">
        <v>28</v>
      </c>
      <c r="D59" s="202">
        <v>6</v>
      </c>
      <c r="E59" s="203">
        <v>5</v>
      </c>
      <c r="F59" s="203">
        <v>0</v>
      </c>
      <c r="G59" s="203">
        <v>0</v>
      </c>
      <c r="H59" s="203">
        <v>0</v>
      </c>
      <c r="I59" s="203">
        <v>1</v>
      </c>
      <c r="J59" s="167">
        <v>1</v>
      </c>
      <c r="K59" s="203">
        <v>0</v>
      </c>
      <c r="L59" s="204">
        <v>6</v>
      </c>
    </row>
    <row r="60" spans="1:12">
      <c r="A60" s="167" t="s">
        <v>591</v>
      </c>
      <c r="B60" s="167" t="s">
        <v>63</v>
      </c>
      <c r="C60" s="198" t="s">
        <v>29</v>
      </c>
      <c r="D60" s="167">
        <v>12</v>
      </c>
      <c r="E60" s="167">
        <v>12</v>
      </c>
      <c r="F60" s="167">
        <v>0</v>
      </c>
      <c r="G60" s="167">
        <v>0</v>
      </c>
      <c r="H60" s="167">
        <v>0</v>
      </c>
      <c r="I60" s="167">
        <v>0</v>
      </c>
      <c r="J60" s="167">
        <v>0</v>
      </c>
      <c r="K60" s="167">
        <v>0</v>
      </c>
      <c r="L60" s="167">
        <v>12</v>
      </c>
    </row>
    <row r="61" spans="1:12">
      <c r="A61" s="167" t="s">
        <v>592</v>
      </c>
      <c r="B61" s="167" t="s">
        <v>63</v>
      </c>
      <c r="C61" s="198" t="s">
        <v>30</v>
      </c>
      <c r="D61" s="167">
        <v>149</v>
      </c>
      <c r="E61" s="167">
        <v>10</v>
      </c>
      <c r="F61" s="167">
        <v>2</v>
      </c>
      <c r="G61" s="167">
        <v>137</v>
      </c>
      <c r="H61" s="167">
        <v>0</v>
      </c>
      <c r="I61" s="167">
        <v>0</v>
      </c>
      <c r="J61" s="167">
        <v>139</v>
      </c>
      <c r="K61" s="167">
        <v>0</v>
      </c>
      <c r="L61" s="167">
        <v>149</v>
      </c>
    </row>
    <row r="62" spans="1:12">
      <c r="A62" s="167" t="s">
        <v>593</v>
      </c>
      <c r="B62" s="167" t="s">
        <v>63</v>
      </c>
      <c r="C62" s="198" t="s">
        <v>31</v>
      </c>
      <c r="D62" s="167">
        <v>8</v>
      </c>
      <c r="E62" s="167">
        <v>8</v>
      </c>
      <c r="F62" s="167">
        <v>0</v>
      </c>
      <c r="G62" s="167">
        <v>0</v>
      </c>
      <c r="H62" s="167">
        <v>0</v>
      </c>
      <c r="I62" s="167">
        <v>0</v>
      </c>
      <c r="J62" s="167">
        <v>0</v>
      </c>
      <c r="K62" s="167">
        <v>0</v>
      </c>
      <c r="L62" s="167">
        <v>8</v>
      </c>
    </row>
    <row r="63" spans="1:12">
      <c r="A63" s="167" t="s">
        <v>594</v>
      </c>
      <c r="B63" s="167" t="s">
        <v>63</v>
      </c>
      <c r="C63" s="198" t="s">
        <v>205</v>
      </c>
      <c r="D63" s="167">
        <v>5</v>
      </c>
      <c r="E63" s="167">
        <v>4</v>
      </c>
      <c r="F63" s="167">
        <v>0</v>
      </c>
      <c r="G63" s="167">
        <v>0</v>
      </c>
      <c r="H63" s="167">
        <v>1</v>
      </c>
      <c r="I63" s="167">
        <v>0</v>
      </c>
      <c r="J63" s="167">
        <v>1</v>
      </c>
      <c r="K63" s="167">
        <v>0</v>
      </c>
      <c r="L63" s="167">
        <v>5</v>
      </c>
    </row>
    <row r="64" spans="1:12">
      <c r="A64" s="198"/>
      <c r="B64" s="198"/>
      <c r="C64" s="197" t="s">
        <v>595</v>
      </c>
      <c r="D64" s="198">
        <f t="shared" ref="D64:L64" si="5">SUM(D52:D63)</f>
        <v>923</v>
      </c>
      <c r="E64" s="198">
        <f t="shared" si="5"/>
        <v>343</v>
      </c>
      <c r="F64" s="198">
        <f t="shared" si="5"/>
        <v>6</v>
      </c>
      <c r="G64" s="198">
        <f t="shared" si="5"/>
        <v>358</v>
      </c>
      <c r="H64" s="198">
        <f t="shared" si="5"/>
        <v>203</v>
      </c>
      <c r="I64" s="198">
        <f t="shared" si="5"/>
        <v>1</v>
      </c>
      <c r="J64" s="198">
        <f t="shared" si="5"/>
        <v>568</v>
      </c>
      <c r="K64" s="198">
        <f t="shared" si="5"/>
        <v>0</v>
      </c>
      <c r="L64" s="198">
        <f t="shared" si="5"/>
        <v>911</v>
      </c>
    </row>
    <row r="65" spans="1:12">
      <c r="A65" s="167" t="s">
        <v>596</v>
      </c>
      <c r="B65" s="167" t="s">
        <v>73</v>
      </c>
      <c r="C65" s="167" t="s">
        <v>17</v>
      </c>
      <c r="D65" s="167">
        <v>21</v>
      </c>
      <c r="E65" s="167">
        <v>2</v>
      </c>
      <c r="F65" s="167">
        <v>7</v>
      </c>
      <c r="G65" s="167">
        <v>12</v>
      </c>
      <c r="H65" s="167">
        <v>0</v>
      </c>
      <c r="I65" s="167">
        <v>0</v>
      </c>
      <c r="J65" s="167">
        <v>19</v>
      </c>
      <c r="K65" s="167">
        <v>0</v>
      </c>
      <c r="L65" s="167">
        <v>21</v>
      </c>
    </row>
    <row r="66" spans="1:12">
      <c r="A66" s="167" t="s">
        <v>597</v>
      </c>
      <c r="B66" s="167" t="s">
        <v>73</v>
      </c>
      <c r="C66" s="167" t="s">
        <v>19</v>
      </c>
      <c r="D66" s="199">
        <v>11</v>
      </c>
      <c r="E66" s="199">
        <v>11</v>
      </c>
      <c r="F66" s="199">
        <v>0</v>
      </c>
      <c r="G66" s="199">
        <v>0</v>
      </c>
      <c r="H66" s="199">
        <v>0</v>
      </c>
      <c r="I66" s="199">
        <v>0</v>
      </c>
      <c r="J66" s="167">
        <v>0</v>
      </c>
      <c r="K66" s="199"/>
      <c r="L66" s="167">
        <v>11</v>
      </c>
    </row>
    <row r="67" spans="1:12">
      <c r="A67" s="167" t="s">
        <v>598</v>
      </c>
      <c r="B67" s="167" t="s">
        <v>73</v>
      </c>
      <c r="C67" s="167" t="s">
        <v>599</v>
      </c>
      <c r="D67" s="167">
        <v>7</v>
      </c>
      <c r="E67" s="167">
        <v>7</v>
      </c>
      <c r="F67" s="167">
        <v>0</v>
      </c>
      <c r="G67" s="167">
        <v>0</v>
      </c>
      <c r="H67" s="167">
        <v>0</v>
      </c>
      <c r="I67" s="167">
        <v>0</v>
      </c>
      <c r="J67" s="167">
        <v>0</v>
      </c>
      <c r="K67" s="167">
        <v>0</v>
      </c>
      <c r="L67" s="167">
        <v>7</v>
      </c>
    </row>
    <row r="68" spans="1:12">
      <c r="A68" s="167" t="s">
        <v>600</v>
      </c>
      <c r="B68" s="167" t="s">
        <v>73</v>
      </c>
      <c r="C68" s="167" t="s">
        <v>37</v>
      </c>
      <c r="D68" s="167">
        <v>74</v>
      </c>
      <c r="E68" s="167">
        <v>1</v>
      </c>
      <c r="F68" s="167">
        <v>2</v>
      </c>
      <c r="G68" s="167">
        <v>57</v>
      </c>
      <c r="H68" s="167">
        <v>0</v>
      </c>
      <c r="I68" s="167">
        <v>14</v>
      </c>
      <c r="J68" s="167">
        <v>73</v>
      </c>
      <c r="K68" s="167">
        <v>0</v>
      </c>
      <c r="L68" s="167">
        <v>74</v>
      </c>
    </row>
    <row r="69" spans="1:12">
      <c r="A69" s="167" t="s">
        <v>601</v>
      </c>
      <c r="B69" s="167" t="s">
        <v>73</v>
      </c>
      <c r="C69" s="167" t="s">
        <v>38</v>
      </c>
      <c r="D69" s="167">
        <v>22</v>
      </c>
      <c r="E69" s="167">
        <v>0</v>
      </c>
      <c r="F69" s="167">
        <v>0</v>
      </c>
      <c r="G69" s="167">
        <v>22</v>
      </c>
      <c r="H69" s="167">
        <v>0</v>
      </c>
      <c r="I69" s="167">
        <v>0</v>
      </c>
      <c r="J69" s="167">
        <v>22</v>
      </c>
      <c r="K69" s="167">
        <v>0</v>
      </c>
      <c r="L69" s="167">
        <v>22</v>
      </c>
    </row>
    <row r="70" spans="1:12">
      <c r="A70" s="167" t="s">
        <v>602</v>
      </c>
      <c r="B70" s="167" t="s">
        <v>73</v>
      </c>
      <c r="C70" s="167" t="s">
        <v>22</v>
      </c>
      <c r="D70" s="167">
        <v>10</v>
      </c>
      <c r="E70" s="167">
        <v>0</v>
      </c>
      <c r="F70" s="167">
        <v>0</v>
      </c>
      <c r="G70" s="167">
        <v>10</v>
      </c>
      <c r="H70" s="167">
        <v>0</v>
      </c>
      <c r="I70" s="167">
        <v>0</v>
      </c>
      <c r="J70" s="167">
        <v>10</v>
      </c>
      <c r="K70" s="167">
        <v>0</v>
      </c>
      <c r="L70" s="167">
        <v>10</v>
      </c>
    </row>
    <row r="71" spans="1:12">
      <c r="A71" s="167" t="s">
        <v>603</v>
      </c>
      <c r="B71" s="167" t="s">
        <v>73</v>
      </c>
      <c r="C71" s="167" t="s">
        <v>50</v>
      </c>
      <c r="D71" s="167">
        <v>7</v>
      </c>
      <c r="E71" s="167">
        <v>11</v>
      </c>
      <c r="F71" s="167">
        <v>0</v>
      </c>
      <c r="G71" s="167">
        <v>0</v>
      </c>
      <c r="H71" s="167">
        <v>0</v>
      </c>
      <c r="I71" s="167">
        <v>0</v>
      </c>
      <c r="J71" s="167">
        <v>0</v>
      </c>
      <c r="K71" s="167">
        <v>0</v>
      </c>
      <c r="L71" s="167">
        <v>7</v>
      </c>
    </row>
    <row r="72" spans="1:12">
      <c r="A72" s="167" t="s">
        <v>604</v>
      </c>
      <c r="B72" s="167" t="s">
        <v>73</v>
      </c>
      <c r="C72" s="167" t="s">
        <v>410</v>
      </c>
      <c r="D72" s="199">
        <v>116</v>
      </c>
      <c r="E72" s="199">
        <v>28</v>
      </c>
      <c r="F72" s="199">
        <v>1</v>
      </c>
      <c r="G72" s="199">
        <v>16</v>
      </c>
      <c r="H72" s="199">
        <v>42</v>
      </c>
      <c r="I72" s="199"/>
      <c r="J72" s="167">
        <v>59</v>
      </c>
      <c r="K72" s="199"/>
      <c r="L72" s="167">
        <v>87</v>
      </c>
    </row>
    <row r="73" spans="1:12">
      <c r="A73" s="167" t="s">
        <v>605</v>
      </c>
      <c r="B73" s="167" t="s">
        <v>73</v>
      </c>
      <c r="C73" s="167" t="s">
        <v>27</v>
      </c>
      <c r="D73" s="167">
        <v>217</v>
      </c>
      <c r="E73" s="167">
        <v>40</v>
      </c>
      <c r="F73" s="167">
        <v>0</v>
      </c>
      <c r="G73" s="167">
        <v>0</v>
      </c>
      <c r="H73" s="167">
        <v>166</v>
      </c>
      <c r="I73" s="167">
        <v>0</v>
      </c>
      <c r="J73" s="167">
        <v>166</v>
      </c>
      <c r="K73" s="167">
        <v>0</v>
      </c>
      <c r="L73" s="167">
        <v>206</v>
      </c>
    </row>
    <row r="74" spans="1:12">
      <c r="A74" s="167" t="s">
        <v>606</v>
      </c>
      <c r="B74" s="167" t="s">
        <v>73</v>
      </c>
      <c r="C74" s="167" t="s">
        <v>28</v>
      </c>
      <c r="D74" s="167">
        <v>16</v>
      </c>
      <c r="E74" s="203">
        <v>1</v>
      </c>
      <c r="F74" s="203">
        <v>0</v>
      </c>
      <c r="G74" s="203">
        <v>0</v>
      </c>
      <c r="H74" s="203">
        <v>0</v>
      </c>
      <c r="I74" s="203">
        <v>15</v>
      </c>
      <c r="J74" s="167">
        <v>15</v>
      </c>
      <c r="K74" s="203">
        <v>0</v>
      </c>
      <c r="L74" s="167">
        <v>16</v>
      </c>
    </row>
    <row r="75" spans="1:12">
      <c r="A75" s="167" t="s">
        <v>607</v>
      </c>
      <c r="B75" s="167" t="s">
        <v>73</v>
      </c>
      <c r="C75" s="167" t="s">
        <v>29</v>
      </c>
      <c r="D75" s="167">
        <v>74</v>
      </c>
      <c r="E75" s="167">
        <v>44</v>
      </c>
      <c r="F75" s="167">
        <v>0</v>
      </c>
      <c r="G75" s="167">
        <v>30</v>
      </c>
      <c r="H75" s="167">
        <v>0</v>
      </c>
      <c r="I75" s="167">
        <v>0</v>
      </c>
      <c r="J75" s="167">
        <v>30</v>
      </c>
      <c r="K75" s="167">
        <v>0</v>
      </c>
      <c r="L75" s="167">
        <v>74</v>
      </c>
    </row>
    <row r="76" spans="1:12">
      <c r="A76" s="167" t="s">
        <v>608</v>
      </c>
      <c r="B76" s="167" t="s">
        <v>73</v>
      </c>
      <c r="C76" s="167" t="s">
        <v>25</v>
      </c>
      <c r="D76" s="167">
        <v>4</v>
      </c>
      <c r="E76" s="167">
        <v>4</v>
      </c>
      <c r="F76" s="167">
        <v>0</v>
      </c>
      <c r="G76" s="167">
        <v>0</v>
      </c>
      <c r="H76" s="167">
        <v>0</v>
      </c>
      <c r="I76" s="167">
        <v>0</v>
      </c>
      <c r="J76" s="167">
        <v>0</v>
      </c>
      <c r="K76" s="167">
        <v>0</v>
      </c>
      <c r="L76" s="167">
        <v>0</v>
      </c>
    </row>
    <row r="77" spans="1:12">
      <c r="A77" s="167"/>
      <c r="B77" s="167"/>
      <c r="C77" s="197" t="s">
        <v>609</v>
      </c>
      <c r="D77" s="198">
        <f t="shared" ref="D77:L77" si="6">SUM(D65:D76)</f>
        <v>579</v>
      </c>
      <c r="E77" s="198">
        <f t="shared" si="6"/>
        <v>149</v>
      </c>
      <c r="F77" s="198">
        <f t="shared" si="6"/>
        <v>10</v>
      </c>
      <c r="G77" s="198">
        <f t="shared" si="6"/>
        <v>147</v>
      </c>
      <c r="H77" s="198">
        <f t="shared" si="6"/>
        <v>208</v>
      </c>
      <c r="I77" s="198">
        <f t="shared" si="6"/>
        <v>29</v>
      </c>
      <c r="J77" s="198">
        <f t="shared" si="6"/>
        <v>394</v>
      </c>
      <c r="K77" s="198">
        <f t="shared" si="6"/>
        <v>0</v>
      </c>
      <c r="L77" s="198">
        <f t="shared" si="6"/>
        <v>535</v>
      </c>
    </row>
    <row r="78" spans="1:12">
      <c r="A78" s="167" t="s">
        <v>610</v>
      </c>
      <c r="B78" s="167" t="s">
        <v>71</v>
      </c>
      <c r="C78" s="200" t="s">
        <v>50</v>
      </c>
      <c r="D78" s="167">
        <v>1</v>
      </c>
      <c r="E78" s="167">
        <v>1</v>
      </c>
      <c r="F78" s="167">
        <v>0</v>
      </c>
      <c r="G78" s="167">
        <v>0</v>
      </c>
      <c r="H78" s="167">
        <v>0</v>
      </c>
      <c r="I78" s="167">
        <v>0</v>
      </c>
      <c r="J78" s="167">
        <v>0</v>
      </c>
      <c r="K78" s="167">
        <v>0</v>
      </c>
      <c r="L78" s="167">
        <v>1</v>
      </c>
    </row>
    <row r="79" spans="1:12">
      <c r="A79" s="167" t="s">
        <v>611</v>
      </c>
      <c r="B79" s="167" t="s">
        <v>71</v>
      </c>
      <c r="C79" s="200" t="s">
        <v>410</v>
      </c>
      <c r="D79" s="199">
        <v>34</v>
      </c>
      <c r="E79" s="199">
        <v>5</v>
      </c>
      <c r="F79" s="199">
        <v>0</v>
      </c>
      <c r="G79" s="199">
        <v>7</v>
      </c>
      <c r="H79" s="199">
        <v>22</v>
      </c>
      <c r="I79" s="199">
        <v>0</v>
      </c>
      <c r="J79" s="167">
        <v>29</v>
      </c>
      <c r="K79" s="199">
        <v>0</v>
      </c>
      <c r="L79" s="167">
        <v>34</v>
      </c>
    </row>
    <row r="80" spans="1:12">
      <c r="A80" s="167" t="s">
        <v>612</v>
      </c>
      <c r="B80" s="167" t="s">
        <v>71</v>
      </c>
      <c r="C80" s="200" t="s">
        <v>27</v>
      </c>
      <c r="D80" s="167">
        <v>509</v>
      </c>
      <c r="E80" s="167">
        <v>35</v>
      </c>
      <c r="F80" s="167">
        <v>0</v>
      </c>
      <c r="G80" s="167">
        <v>401</v>
      </c>
      <c r="H80" s="167">
        <v>0</v>
      </c>
      <c r="I80" s="167">
        <v>0</v>
      </c>
      <c r="J80" s="167">
        <v>401</v>
      </c>
      <c r="K80" s="167">
        <v>0</v>
      </c>
      <c r="L80" s="167">
        <v>436</v>
      </c>
    </row>
    <row r="81" spans="1:12">
      <c r="A81" s="198"/>
      <c r="B81" s="198"/>
      <c r="C81" s="197" t="s">
        <v>613</v>
      </c>
      <c r="D81" s="198">
        <f t="shared" ref="D81:L81" si="7">SUM(D78:D80)</f>
        <v>544</v>
      </c>
      <c r="E81" s="198">
        <f t="shared" si="7"/>
        <v>41</v>
      </c>
      <c r="F81" s="198">
        <f t="shared" si="7"/>
        <v>0</v>
      </c>
      <c r="G81" s="198">
        <f t="shared" si="7"/>
        <v>408</v>
      </c>
      <c r="H81" s="198">
        <f t="shared" si="7"/>
        <v>22</v>
      </c>
      <c r="I81" s="198">
        <f t="shared" si="7"/>
        <v>0</v>
      </c>
      <c r="J81" s="198">
        <f t="shared" si="7"/>
        <v>430</v>
      </c>
      <c r="K81" s="198">
        <f t="shared" si="7"/>
        <v>0</v>
      </c>
      <c r="L81" s="198">
        <f t="shared" si="7"/>
        <v>471</v>
      </c>
    </row>
    <row r="82" spans="1:12">
      <c r="A82" s="167" t="s">
        <v>614</v>
      </c>
      <c r="B82" s="167" t="s">
        <v>65</v>
      </c>
      <c r="C82" s="200" t="s">
        <v>410</v>
      </c>
      <c r="D82" s="199">
        <v>88</v>
      </c>
      <c r="E82" s="199">
        <v>37</v>
      </c>
      <c r="F82" s="199">
        <v>1</v>
      </c>
      <c r="G82" s="199">
        <v>14</v>
      </c>
      <c r="H82" s="199">
        <v>36</v>
      </c>
      <c r="I82" s="199">
        <v>0</v>
      </c>
      <c r="J82" s="199">
        <v>51</v>
      </c>
      <c r="K82" s="199">
        <v>0</v>
      </c>
      <c r="L82" s="199">
        <v>88</v>
      </c>
    </row>
    <row r="83" spans="1:12">
      <c r="A83" s="167" t="s">
        <v>615</v>
      </c>
      <c r="B83" s="167" t="s">
        <v>65</v>
      </c>
      <c r="C83" s="200" t="s">
        <v>27</v>
      </c>
      <c r="D83" s="167">
        <v>178</v>
      </c>
      <c r="E83" s="167">
        <v>26</v>
      </c>
      <c r="F83" s="167">
        <v>0</v>
      </c>
      <c r="G83" s="167">
        <v>152</v>
      </c>
      <c r="H83" s="167">
        <v>0</v>
      </c>
      <c r="I83" s="167">
        <v>0</v>
      </c>
      <c r="J83" s="167">
        <v>152</v>
      </c>
      <c r="K83" s="167">
        <v>0</v>
      </c>
      <c r="L83" s="167">
        <v>178</v>
      </c>
    </row>
    <row r="84" spans="1:12">
      <c r="A84" s="167" t="s">
        <v>616</v>
      </c>
      <c r="B84" s="167" t="s">
        <v>65</v>
      </c>
      <c r="C84" s="200" t="s">
        <v>30</v>
      </c>
      <c r="D84" s="167">
        <v>29</v>
      </c>
      <c r="E84" s="167">
        <v>29</v>
      </c>
      <c r="F84" s="167">
        <v>0</v>
      </c>
      <c r="G84" s="167">
        <v>0</v>
      </c>
      <c r="H84" s="167">
        <v>0</v>
      </c>
      <c r="I84" s="167">
        <v>0</v>
      </c>
      <c r="J84" s="167">
        <v>0</v>
      </c>
      <c r="K84" s="167">
        <v>0</v>
      </c>
      <c r="L84" s="167">
        <v>29</v>
      </c>
    </row>
    <row r="85" spans="1:12">
      <c r="A85" s="198"/>
      <c r="B85" s="198"/>
      <c r="C85" s="197" t="s">
        <v>617</v>
      </c>
      <c r="D85" s="198">
        <f t="shared" ref="D85:L85" si="8">SUM(D82:D84)</f>
        <v>295</v>
      </c>
      <c r="E85" s="198">
        <f t="shared" si="8"/>
        <v>92</v>
      </c>
      <c r="F85" s="198">
        <f t="shared" si="8"/>
        <v>1</v>
      </c>
      <c r="G85" s="198">
        <f t="shared" si="8"/>
        <v>166</v>
      </c>
      <c r="H85" s="198">
        <f t="shared" si="8"/>
        <v>36</v>
      </c>
      <c r="I85" s="198">
        <f t="shared" si="8"/>
        <v>0</v>
      </c>
      <c r="J85" s="198">
        <f t="shared" si="8"/>
        <v>203</v>
      </c>
      <c r="K85" s="198">
        <f t="shared" si="8"/>
        <v>0</v>
      </c>
      <c r="L85" s="198">
        <f t="shared" si="8"/>
        <v>295</v>
      </c>
    </row>
    <row r="86" spans="1:12">
      <c r="A86" s="167" t="s">
        <v>618</v>
      </c>
      <c r="B86" s="167" t="s">
        <v>68</v>
      </c>
      <c r="C86" s="200" t="s">
        <v>50</v>
      </c>
      <c r="D86" s="167">
        <v>18</v>
      </c>
      <c r="E86" s="167">
        <v>18</v>
      </c>
      <c r="F86" s="167">
        <v>0</v>
      </c>
      <c r="G86" s="167">
        <v>0</v>
      </c>
      <c r="H86" s="167">
        <v>0</v>
      </c>
      <c r="I86" s="167">
        <v>0</v>
      </c>
      <c r="J86" s="167">
        <v>0</v>
      </c>
      <c r="K86" s="167">
        <v>0</v>
      </c>
      <c r="L86" s="167">
        <v>18</v>
      </c>
    </row>
    <row r="87" spans="1:12">
      <c r="A87" s="167" t="s">
        <v>619</v>
      </c>
      <c r="B87" s="167" t="s">
        <v>68</v>
      </c>
      <c r="C87" s="200" t="s">
        <v>410</v>
      </c>
      <c r="D87" s="199">
        <v>16</v>
      </c>
      <c r="E87" s="199">
        <v>2</v>
      </c>
      <c r="F87" s="199">
        <v>0</v>
      </c>
      <c r="G87" s="199">
        <v>0</v>
      </c>
      <c r="H87" s="199">
        <v>0</v>
      </c>
      <c r="I87" s="199">
        <v>0</v>
      </c>
      <c r="J87" s="167">
        <v>0</v>
      </c>
      <c r="K87" s="199">
        <v>0</v>
      </c>
      <c r="L87" s="167">
        <v>2</v>
      </c>
    </row>
    <row r="88" spans="1:12">
      <c r="A88" s="167" t="s">
        <v>620</v>
      </c>
      <c r="B88" s="167" t="s">
        <v>68</v>
      </c>
      <c r="C88" s="200" t="s">
        <v>27</v>
      </c>
      <c r="D88" s="167">
        <v>333</v>
      </c>
      <c r="E88" s="167">
        <v>39</v>
      </c>
      <c r="F88" s="167">
        <v>0</v>
      </c>
      <c r="G88" s="167">
        <v>0</v>
      </c>
      <c r="H88" s="167">
        <v>294</v>
      </c>
      <c r="I88" s="167">
        <v>0</v>
      </c>
      <c r="J88" s="167">
        <v>294</v>
      </c>
      <c r="K88" s="167">
        <v>0</v>
      </c>
      <c r="L88" s="167">
        <v>333</v>
      </c>
    </row>
    <row r="89" spans="1:12">
      <c r="A89" s="167" t="s">
        <v>621</v>
      </c>
      <c r="B89" s="167" t="s">
        <v>68</v>
      </c>
      <c r="C89" s="200" t="s">
        <v>29</v>
      </c>
      <c r="D89" s="167">
        <v>135</v>
      </c>
      <c r="E89" s="167">
        <v>34</v>
      </c>
      <c r="F89" s="167">
        <v>0</v>
      </c>
      <c r="G89" s="167">
        <v>101</v>
      </c>
      <c r="H89" s="167">
        <v>0</v>
      </c>
      <c r="I89" s="167">
        <v>0</v>
      </c>
      <c r="J89" s="167">
        <v>101</v>
      </c>
      <c r="K89" s="167">
        <v>0</v>
      </c>
      <c r="L89" s="167">
        <v>135</v>
      </c>
    </row>
    <row r="90" spans="1:12">
      <c r="A90" s="167"/>
      <c r="B90" s="167"/>
      <c r="C90" s="197" t="s">
        <v>622</v>
      </c>
      <c r="D90" s="198">
        <f t="shared" ref="D90:L90" si="9">SUM(D86:D89)</f>
        <v>502</v>
      </c>
      <c r="E90" s="167">
        <f t="shared" si="9"/>
        <v>93</v>
      </c>
      <c r="F90" s="167">
        <f t="shared" si="9"/>
        <v>0</v>
      </c>
      <c r="G90" s="167">
        <f t="shared" si="9"/>
        <v>101</v>
      </c>
      <c r="H90" s="167">
        <f t="shared" si="9"/>
        <v>294</v>
      </c>
      <c r="I90" s="167">
        <f t="shared" si="9"/>
        <v>0</v>
      </c>
      <c r="J90" s="167">
        <f t="shared" si="9"/>
        <v>395</v>
      </c>
      <c r="K90" s="167">
        <f t="shared" si="9"/>
        <v>0</v>
      </c>
      <c r="L90" s="167">
        <f t="shared" si="9"/>
        <v>488</v>
      </c>
    </row>
    <row r="91" spans="1:12">
      <c r="A91" s="258" t="s">
        <v>623</v>
      </c>
      <c r="B91" s="258"/>
      <c r="C91" s="258"/>
      <c r="D91" s="198">
        <f>D16+D20+D24+D30+D39+D51+D64+D77+D81+D85+D90</f>
        <v>6459</v>
      </c>
      <c r="E91" s="198">
        <f t="shared" ref="E91:K91" si="10">E16+E20+E24+E30+E39+E51+E64+E77+E81+E85+E90</f>
        <v>1501</v>
      </c>
      <c r="F91" s="198">
        <f t="shared" si="10"/>
        <v>55</v>
      </c>
      <c r="G91" s="198">
        <f t="shared" si="10"/>
        <v>2424</v>
      </c>
      <c r="H91" s="198">
        <f t="shared" si="10"/>
        <v>1913</v>
      </c>
      <c r="I91" s="198">
        <f t="shared" si="10"/>
        <v>59</v>
      </c>
      <c r="J91" s="198">
        <f t="shared" si="10"/>
        <v>4451</v>
      </c>
      <c r="K91" s="198">
        <f t="shared" si="10"/>
        <v>0</v>
      </c>
      <c r="L91" s="198">
        <f>J91+E91</f>
        <v>5952</v>
      </c>
    </row>
  </sheetData>
  <mergeCells count="14">
    <mergeCell ref="F5:J5"/>
    <mergeCell ref="K5:K6"/>
    <mergeCell ref="L5:L6"/>
    <mergeCell ref="A91:C91"/>
    <mergeCell ref="A1:J1"/>
    <mergeCell ref="K1:L1"/>
    <mergeCell ref="C2:I2"/>
    <mergeCell ref="A3:D3"/>
    <mergeCell ref="A4:A6"/>
    <mergeCell ref="B4:B6"/>
    <mergeCell ref="C4:C6"/>
    <mergeCell ref="D4:D6"/>
    <mergeCell ref="E4:L4"/>
    <mergeCell ref="E5:E6"/>
  </mergeCells>
  <pageMargins left="0.7" right="0.7" top="0.75" bottom="0.75" header="0.3" footer="0.3"/>
  <pageSetup scale="8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opLeftCell="A7" workbookViewId="0">
      <selection activeCell="M20" sqref="M20"/>
    </sheetView>
  </sheetViews>
  <sheetFormatPr defaultRowHeight="15"/>
  <cols>
    <col min="1" max="1" width="9.5703125" customWidth="1"/>
    <col min="2" max="2" width="8.140625" customWidth="1"/>
    <col min="3" max="6" width="10"/>
    <col min="7" max="7" width="11.5703125" bestFit="1" customWidth="1"/>
    <col min="8" max="8" width="10"/>
    <col min="9" max="9" width="10.85546875" customWidth="1"/>
    <col min="10" max="11" width="10"/>
  </cols>
  <sheetData>
    <row r="1" spans="1:11">
      <c r="A1" s="209" t="s">
        <v>93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spans="1:11">
      <c r="A2" s="213" t="s">
        <v>75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</row>
    <row r="3" spans="1:11" ht="45">
      <c r="A3" s="14" t="s">
        <v>94</v>
      </c>
      <c r="B3" s="14" t="s">
        <v>2</v>
      </c>
      <c r="C3" s="14" t="s">
        <v>95</v>
      </c>
      <c r="D3" s="14" t="s">
        <v>96</v>
      </c>
      <c r="E3" s="14" t="s">
        <v>97</v>
      </c>
      <c r="F3" s="14" t="s">
        <v>98</v>
      </c>
      <c r="G3" s="14" t="s">
        <v>99</v>
      </c>
      <c r="H3" s="14" t="s">
        <v>100</v>
      </c>
      <c r="I3" s="14" t="s">
        <v>101</v>
      </c>
      <c r="J3" s="14" t="s">
        <v>102</v>
      </c>
      <c r="K3" s="14" t="s">
        <v>103</v>
      </c>
    </row>
    <row r="4" spans="1:11">
      <c r="A4" s="17">
        <v>1</v>
      </c>
      <c r="B4" s="18" t="s">
        <v>12</v>
      </c>
      <c r="C4" s="18">
        <v>10628.12</v>
      </c>
      <c r="D4" s="18">
        <v>2773.89</v>
      </c>
      <c r="E4" s="18">
        <v>0</v>
      </c>
      <c r="F4" s="18">
        <v>2773.89</v>
      </c>
      <c r="G4" s="18">
        <v>26.1</v>
      </c>
      <c r="H4" s="18">
        <v>26.1</v>
      </c>
      <c r="I4" s="18">
        <v>0</v>
      </c>
      <c r="J4" s="18">
        <v>2773.89</v>
      </c>
      <c r="K4" s="18">
        <v>26.1</v>
      </c>
    </row>
    <row r="5" spans="1:11">
      <c r="A5" s="19">
        <v>2</v>
      </c>
      <c r="B5" s="20" t="s">
        <v>13</v>
      </c>
      <c r="C5" s="20">
        <v>2167.4299999999998</v>
      </c>
      <c r="D5" s="20">
        <v>481.31</v>
      </c>
      <c r="E5" s="20">
        <v>0</v>
      </c>
      <c r="F5" s="20">
        <v>481.31</v>
      </c>
      <c r="G5" s="20">
        <v>22.21</v>
      </c>
      <c r="H5" s="20">
        <v>22.21</v>
      </c>
      <c r="I5" s="20">
        <v>0</v>
      </c>
      <c r="J5" s="20">
        <v>481.31</v>
      </c>
      <c r="K5" s="20">
        <v>22.21</v>
      </c>
    </row>
    <row r="6" spans="1:11">
      <c r="A6" s="19">
        <v>3</v>
      </c>
      <c r="B6" s="20" t="s">
        <v>14</v>
      </c>
      <c r="C6" s="20">
        <v>59561.71</v>
      </c>
      <c r="D6" s="20">
        <v>12928.35</v>
      </c>
      <c r="E6" s="20">
        <v>0</v>
      </c>
      <c r="F6" s="20">
        <v>12928.35</v>
      </c>
      <c r="G6" s="20">
        <v>21.71</v>
      </c>
      <c r="H6" s="20">
        <v>21.71</v>
      </c>
      <c r="I6" s="20">
        <v>0</v>
      </c>
      <c r="J6" s="20">
        <v>12928.35</v>
      </c>
      <c r="K6" s="20">
        <v>21.71</v>
      </c>
    </row>
    <row r="7" spans="1:11">
      <c r="A7" s="19">
        <v>4</v>
      </c>
      <c r="B7" s="20" t="s">
        <v>15</v>
      </c>
      <c r="C7" s="20">
        <v>11103</v>
      </c>
      <c r="D7" s="20">
        <v>6414</v>
      </c>
      <c r="E7" s="20">
        <v>0</v>
      </c>
      <c r="F7" s="20">
        <v>6414</v>
      </c>
      <c r="G7" s="20">
        <v>57.77</v>
      </c>
      <c r="H7" s="20">
        <v>57.77</v>
      </c>
      <c r="I7" s="20">
        <v>0</v>
      </c>
      <c r="J7" s="20">
        <v>6414</v>
      </c>
      <c r="K7" s="20">
        <v>57.77</v>
      </c>
    </row>
    <row r="8" spans="1:11">
      <c r="A8" s="19">
        <v>5</v>
      </c>
      <c r="B8" s="20" t="s">
        <v>16</v>
      </c>
      <c r="C8" s="20">
        <v>1930.5</v>
      </c>
      <c r="D8" s="20">
        <v>213.74</v>
      </c>
      <c r="E8" s="20">
        <v>0</v>
      </c>
      <c r="F8" s="20">
        <v>213.74</v>
      </c>
      <c r="G8" s="20">
        <v>11.07</v>
      </c>
      <c r="H8" s="20">
        <v>11.07</v>
      </c>
      <c r="I8" s="20">
        <v>0</v>
      </c>
      <c r="J8" s="20">
        <v>213.74</v>
      </c>
      <c r="K8" s="20">
        <v>11.07</v>
      </c>
    </row>
    <row r="9" spans="1:11">
      <c r="A9" s="19">
        <v>6</v>
      </c>
      <c r="B9" s="20" t="s">
        <v>17</v>
      </c>
      <c r="C9" s="20">
        <v>40984.730000000003</v>
      </c>
      <c r="D9" s="20">
        <v>30939.360000000001</v>
      </c>
      <c r="E9" s="20">
        <v>0</v>
      </c>
      <c r="F9" s="20">
        <v>30939.360000000001</v>
      </c>
      <c r="G9" s="20">
        <v>75.489999999999995</v>
      </c>
      <c r="H9" s="20">
        <v>75.489999999999995</v>
      </c>
      <c r="I9" s="20">
        <v>0</v>
      </c>
      <c r="J9" s="20">
        <v>30939.360000000001</v>
      </c>
      <c r="K9" s="20">
        <v>75.489999999999995</v>
      </c>
    </row>
    <row r="10" spans="1:11">
      <c r="A10" s="19">
        <v>7</v>
      </c>
      <c r="B10" s="20" t="s">
        <v>18</v>
      </c>
      <c r="C10" s="20">
        <v>8800</v>
      </c>
      <c r="D10" s="20">
        <v>1940</v>
      </c>
      <c r="E10" s="20">
        <v>0</v>
      </c>
      <c r="F10" s="20">
        <v>1940</v>
      </c>
      <c r="G10" s="20">
        <v>22.05</v>
      </c>
      <c r="H10" s="20">
        <v>22.05</v>
      </c>
      <c r="I10" s="20">
        <v>0</v>
      </c>
      <c r="J10" s="20">
        <v>1940</v>
      </c>
      <c r="K10" s="20">
        <v>22.05</v>
      </c>
    </row>
    <row r="11" spans="1:11">
      <c r="A11" s="19">
        <v>8</v>
      </c>
      <c r="B11" s="20" t="s">
        <v>19</v>
      </c>
      <c r="C11" s="20">
        <v>20560.28</v>
      </c>
      <c r="D11" s="20">
        <v>6481.11</v>
      </c>
      <c r="E11" s="20">
        <v>0</v>
      </c>
      <c r="F11" s="20">
        <v>6481.11</v>
      </c>
      <c r="G11" s="20">
        <v>31.52</v>
      </c>
      <c r="H11" s="20">
        <v>31.52</v>
      </c>
      <c r="I11" s="20">
        <v>0</v>
      </c>
      <c r="J11" s="20">
        <v>6481.11</v>
      </c>
      <c r="K11" s="20">
        <v>31.52</v>
      </c>
    </row>
    <row r="12" spans="1:11">
      <c r="A12" s="19">
        <v>9</v>
      </c>
      <c r="B12" s="20" t="s">
        <v>22</v>
      </c>
      <c r="C12" s="20">
        <v>15927.38</v>
      </c>
      <c r="D12" s="20">
        <v>9235.1</v>
      </c>
      <c r="E12" s="20">
        <v>0</v>
      </c>
      <c r="F12" s="20">
        <v>9235.1</v>
      </c>
      <c r="G12" s="20">
        <v>57.98</v>
      </c>
      <c r="H12" s="20">
        <v>57.98</v>
      </c>
      <c r="I12" s="20">
        <v>0</v>
      </c>
      <c r="J12" s="20">
        <v>9235.1</v>
      </c>
      <c r="K12" s="20">
        <v>57.98</v>
      </c>
    </row>
    <row r="13" spans="1:11">
      <c r="A13" s="19">
        <v>10</v>
      </c>
      <c r="B13" s="20" t="s">
        <v>23</v>
      </c>
      <c r="C13" s="20">
        <v>22917.17</v>
      </c>
      <c r="D13" s="20">
        <v>8296.3799999999992</v>
      </c>
      <c r="E13" s="20">
        <v>0</v>
      </c>
      <c r="F13" s="20">
        <v>8296.3799999999992</v>
      </c>
      <c r="G13" s="20">
        <v>36.200000000000003</v>
      </c>
      <c r="H13" s="20">
        <v>36.200000000000003</v>
      </c>
      <c r="I13" s="20">
        <v>0</v>
      </c>
      <c r="J13" s="20">
        <v>8296.3799999999992</v>
      </c>
      <c r="K13" s="20">
        <v>36.200000000000003</v>
      </c>
    </row>
    <row r="14" spans="1:11">
      <c r="A14" s="19">
        <v>11</v>
      </c>
      <c r="B14" s="20" t="s">
        <v>24</v>
      </c>
      <c r="C14" s="20">
        <v>3882.67</v>
      </c>
      <c r="D14" s="20">
        <v>880.67</v>
      </c>
      <c r="E14" s="20">
        <v>0</v>
      </c>
      <c r="F14" s="20">
        <v>880.67</v>
      </c>
      <c r="G14" s="20">
        <v>22.68</v>
      </c>
      <c r="H14" s="20">
        <v>22.68</v>
      </c>
      <c r="I14" s="20">
        <v>0</v>
      </c>
      <c r="J14" s="20">
        <v>880.67</v>
      </c>
      <c r="K14" s="20">
        <v>22.68</v>
      </c>
    </row>
    <row r="15" spans="1:11">
      <c r="A15" s="19">
        <v>12</v>
      </c>
      <c r="B15" s="20" t="s">
        <v>25</v>
      </c>
      <c r="C15" s="20">
        <v>35328</v>
      </c>
      <c r="D15" s="20">
        <v>12608</v>
      </c>
      <c r="E15" s="20">
        <v>35.69</v>
      </c>
      <c r="F15" s="20">
        <v>12643.69</v>
      </c>
      <c r="G15" s="20">
        <v>35.69</v>
      </c>
      <c r="H15" s="20">
        <v>35.79</v>
      </c>
      <c r="I15" s="20">
        <v>0</v>
      </c>
      <c r="J15" s="20">
        <v>12643.69</v>
      </c>
      <c r="K15" s="20">
        <v>35.79</v>
      </c>
    </row>
    <row r="16" spans="1:11">
      <c r="A16" s="19">
        <v>13</v>
      </c>
      <c r="B16" s="20" t="s">
        <v>26</v>
      </c>
      <c r="C16" s="20">
        <v>762</v>
      </c>
      <c r="D16" s="20">
        <v>334.87</v>
      </c>
      <c r="E16" s="20">
        <v>0</v>
      </c>
      <c r="F16" s="20">
        <v>334.87</v>
      </c>
      <c r="G16" s="20">
        <v>43.95</v>
      </c>
      <c r="H16" s="20">
        <v>43.95</v>
      </c>
      <c r="I16" s="20">
        <v>0</v>
      </c>
      <c r="J16" s="20">
        <v>334.87</v>
      </c>
      <c r="K16" s="20">
        <v>43.95</v>
      </c>
    </row>
    <row r="17" spans="1:11">
      <c r="A17" s="19">
        <v>14</v>
      </c>
      <c r="B17" s="20" t="s">
        <v>27</v>
      </c>
      <c r="C17" s="20">
        <v>1150036.23</v>
      </c>
      <c r="D17" s="20">
        <v>425047.48</v>
      </c>
      <c r="E17" s="20">
        <v>9830.66</v>
      </c>
      <c r="F17" s="20">
        <v>434878.14</v>
      </c>
      <c r="G17" s="20">
        <v>36.96</v>
      </c>
      <c r="H17" s="20">
        <v>37.81</v>
      </c>
      <c r="I17" s="20">
        <v>15400</v>
      </c>
      <c r="J17" s="20">
        <v>450278.14</v>
      </c>
      <c r="K17" s="20">
        <v>39.15</v>
      </c>
    </row>
    <row r="18" spans="1:11">
      <c r="A18" s="19">
        <v>15</v>
      </c>
      <c r="B18" s="20" t="s">
        <v>28</v>
      </c>
      <c r="C18" s="20">
        <v>15319.42</v>
      </c>
      <c r="D18" s="20">
        <v>2430.4699999999998</v>
      </c>
      <c r="E18" s="20">
        <v>0</v>
      </c>
      <c r="F18" s="20">
        <v>2430.4699999999998</v>
      </c>
      <c r="G18" s="20">
        <v>15.87</v>
      </c>
      <c r="H18" s="20">
        <v>15.87</v>
      </c>
      <c r="I18" s="20">
        <v>0</v>
      </c>
      <c r="J18" s="20">
        <v>2430.4699999999998</v>
      </c>
      <c r="K18" s="20">
        <v>15.87</v>
      </c>
    </row>
    <row r="19" spans="1:11">
      <c r="A19" s="19">
        <v>16</v>
      </c>
      <c r="B19" s="20" t="s">
        <v>29</v>
      </c>
      <c r="C19" s="20">
        <v>55925</v>
      </c>
      <c r="D19" s="20">
        <v>18412</v>
      </c>
      <c r="E19" s="20">
        <v>0</v>
      </c>
      <c r="F19" s="20">
        <v>18412</v>
      </c>
      <c r="G19" s="20">
        <v>32.92</v>
      </c>
      <c r="H19" s="20">
        <v>32.92</v>
      </c>
      <c r="I19" s="20">
        <v>1652.89</v>
      </c>
      <c r="J19" s="20">
        <v>20064.89</v>
      </c>
      <c r="K19" s="20">
        <v>35.880000000000003</v>
      </c>
    </row>
    <row r="20" spans="1:11">
      <c r="A20" s="19">
        <v>17</v>
      </c>
      <c r="B20" s="20" t="s">
        <v>30</v>
      </c>
      <c r="C20" s="20">
        <v>25942.27</v>
      </c>
      <c r="D20" s="20">
        <v>5255.41</v>
      </c>
      <c r="E20" s="20">
        <v>0</v>
      </c>
      <c r="F20" s="20">
        <v>5255.41</v>
      </c>
      <c r="G20" s="20">
        <v>20.260000000000002</v>
      </c>
      <c r="H20" s="20">
        <v>20.260000000000002</v>
      </c>
      <c r="I20" s="20">
        <v>0</v>
      </c>
      <c r="J20" s="20">
        <v>5255.41</v>
      </c>
      <c r="K20" s="20">
        <v>20.260000000000002</v>
      </c>
    </row>
    <row r="21" spans="1:11">
      <c r="A21" s="19">
        <v>18</v>
      </c>
      <c r="B21" s="20" t="s">
        <v>31</v>
      </c>
      <c r="C21" s="20">
        <v>35626.29</v>
      </c>
      <c r="D21" s="20">
        <v>5231.67</v>
      </c>
      <c r="E21" s="20">
        <v>0</v>
      </c>
      <c r="F21" s="20">
        <v>5231.67</v>
      </c>
      <c r="G21" s="20">
        <v>14.68</v>
      </c>
      <c r="H21" s="20">
        <v>14.68</v>
      </c>
      <c r="I21" s="20">
        <v>0</v>
      </c>
      <c r="J21" s="20">
        <v>5231.67</v>
      </c>
      <c r="K21" s="20">
        <v>14.68</v>
      </c>
    </row>
    <row r="22" spans="1:11">
      <c r="A22" s="21" t="s">
        <v>104</v>
      </c>
      <c r="B22" s="22" t="s">
        <v>58</v>
      </c>
      <c r="C22" s="22">
        <v>1517402.2</v>
      </c>
      <c r="D22" s="22">
        <v>549903.81000000006</v>
      </c>
      <c r="E22" s="22">
        <v>9866.35</v>
      </c>
      <c r="F22" s="22">
        <v>559770.16</v>
      </c>
      <c r="G22" s="22">
        <v>36.24</v>
      </c>
      <c r="H22" s="22">
        <v>36.89</v>
      </c>
      <c r="I22" s="22">
        <v>17052.89</v>
      </c>
      <c r="J22" s="22">
        <v>576823.05000000005</v>
      </c>
      <c r="K22" s="22">
        <v>38.01</v>
      </c>
    </row>
    <row r="23" spans="1:11">
      <c r="A23" s="19">
        <v>1</v>
      </c>
      <c r="B23" s="20" t="s">
        <v>34</v>
      </c>
      <c r="C23" s="20">
        <v>84105.99</v>
      </c>
      <c r="D23" s="20">
        <v>17667.830000000002</v>
      </c>
      <c r="E23" s="20">
        <v>0</v>
      </c>
      <c r="F23" s="20">
        <v>17667.830000000002</v>
      </c>
      <c r="G23" s="20">
        <v>21.01</v>
      </c>
      <c r="H23" s="20">
        <v>21.01</v>
      </c>
      <c r="I23" s="20">
        <v>0</v>
      </c>
      <c r="J23" s="20">
        <v>17667.830000000002</v>
      </c>
      <c r="K23" s="20">
        <v>21.01</v>
      </c>
    </row>
    <row r="24" spans="1:11" ht="30">
      <c r="A24" s="19">
        <v>2</v>
      </c>
      <c r="B24" s="20" t="s">
        <v>35</v>
      </c>
      <c r="C24" s="20">
        <v>8213.3700000000008</v>
      </c>
      <c r="D24" s="20">
        <v>7616.09</v>
      </c>
      <c r="E24" s="20">
        <v>0</v>
      </c>
      <c r="F24" s="20">
        <v>7616.09</v>
      </c>
      <c r="G24" s="20">
        <v>92.73</v>
      </c>
      <c r="H24" s="20">
        <v>92.73</v>
      </c>
      <c r="I24" s="20">
        <v>0</v>
      </c>
      <c r="J24" s="20">
        <v>7616.09</v>
      </c>
      <c r="K24" s="20">
        <v>92.73</v>
      </c>
    </row>
    <row r="25" spans="1:11">
      <c r="A25" s="19">
        <v>3</v>
      </c>
      <c r="B25" s="20" t="s">
        <v>36</v>
      </c>
      <c r="C25" s="20">
        <v>32212.41</v>
      </c>
      <c r="D25" s="20">
        <v>4634.32</v>
      </c>
      <c r="E25" s="20">
        <v>0</v>
      </c>
      <c r="F25" s="20">
        <v>4634.32</v>
      </c>
      <c r="G25" s="20">
        <v>14.39</v>
      </c>
      <c r="H25" s="20">
        <v>14.39</v>
      </c>
      <c r="I25" s="20">
        <v>0</v>
      </c>
      <c r="J25" s="20">
        <v>4634.32</v>
      </c>
      <c r="K25" s="20">
        <v>14.39</v>
      </c>
    </row>
    <row r="26" spans="1:11">
      <c r="A26" s="19">
        <v>4</v>
      </c>
      <c r="B26" s="20" t="s">
        <v>37</v>
      </c>
      <c r="C26" s="20">
        <v>209231.65</v>
      </c>
      <c r="D26" s="20">
        <v>31164.06</v>
      </c>
      <c r="E26" s="20">
        <v>0</v>
      </c>
      <c r="F26" s="20">
        <v>31164.06</v>
      </c>
      <c r="G26" s="20">
        <v>14.89</v>
      </c>
      <c r="H26" s="20">
        <v>14.89</v>
      </c>
      <c r="I26" s="20">
        <v>0</v>
      </c>
      <c r="J26" s="20">
        <v>31164.06</v>
      </c>
      <c r="K26" s="20">
        <v>14.89</v>
      </c>
    </row>
    <row r="27" spans="1:11">
      <c r="A27" s="19">
        <v>5</v>
      </c>
      <c r="B27" s="20" t="s">
        <v>38</v>
      </c>
      <c r="C27" s="20">
        <v>47230.05</v>
      </c>
      <c r="D27" s="20">
        <v>14383.4</v>
      </c>
      <c r="E27" s="20">
        <v>0</v>
      </c>
      <c r="F27" s="20">
        <v>14383.4</v>
      </c>
      <c r="G27" s="20">
        <v>30.45</v>
      </c>
      <c r="H27" s="20">
        <v>30.45</v>
      </c>
      <c r="I27" s="20">
        <v>0</v>
      </c>
      <c r="J27" s="20">
        <v>14383.4</v>
      </c>
      <c r="K27" s="20">
        <v>30.45</v>
      </c>
    </row>
    <row r="28" spans="1:11">
      <c r="A28" s="19">
        <v>6</v>
      </c>
      <c r="B28" s="20" t="s">
        <v>21</v>
      </c>
      <c r="C28" s="20">
        <v>48749</v>
      </c>
      <c r="D28" s="20">
        <v>10806.54</v>
      </c>
      <c r="E28" s="20">
        <v>2100</v>
      </c>
      <c r="F28" s="20">
        <v>12906.54</v>
      </c>
      <c r="G28" s="20">
        <v>22.17</v>
      </c>
      <c r="H28" s="20">
        <v>26.48</v>
      </c>
      <c r="I28" s="20">
        <v>0</v>
      </c>
      <c r="J28" s="20">
        <v>12906.54</v>
      </c>
      <c r="K28" s="20">
        <v>26.48</v>
      </c>
    </row>
    <row r="29" spans="1:11">
      <c r="A29" s="19">
        <v>7</v>
      </c>
      <c r="B29" s="20" t="s">
        <v>39</v>
      </c>
      <c r="C29" s="20">
        <v>6926</v>
      </c>
      <c r="D29" s="20">
        <v>308</v>
      </c>
      <c r="E29" s="20">
        <v>0</v>
      </c>
      <c r="F29" s="20">
        <v>308</v>
      </c>
      <c r="G29" s="20">
        <v>4.45</v>
      </c>
      <c r="H29" s="20">
        <v>4.45</v>
      </c>
      <c r="I29" s="20">
        <v>0</v>
      </c>
      <c r="J29" s="20">
        <v>308</v>
      </c>
      <c r="K29" s="20">
        <v>4.45</v>
      </c>
    </row>
    <row r="30" spans="1:11">
      <c r="A30" s="19">
        <v>8</v>
      </c>
      <c r="B30" s="20" t="s">
        <v>40</v>
      </c>
      <c r="C30" s="20">
        <v>21017</v>
      </c>
      <c r="D30" s="20">
        <v>5777</v>
      </c>
      <c r="E30" s="20">
        <v>0</v>
      </c>
      <c r="F30" s="20">
        <v>5777</v>
      </c>
      <c r="G30" s="20">
        <v>27.49</v>
      </c>
      <c r="H30" s="20">
        <v>27.49</v>
      </c>
      <c r="I30" s="20">
        <v>0</v>
      </c>
      <c r="J30" s="20">
        <v>5777</v>
      </c>
      <c r="K30" s="20">
        <v>27.49</v>
      </c>
    </row>
    <row r="31" spans="1:11">
      <c r="A31" s="19">
        <v>9</v>
      </c>
      <c r="B31" s="20" t="s">
        <v>41</v>
      </c>
      <c r="C31" s="20">
        <v>4703.51</v>
      </c>
      <c r="D31" s="20">
        <v>9.5500000000000007</v>
      </c>
      <c r="E31" s="20">
        <v>0</v>
      </c>
      <c r="F31" s="20">
        <v>9.5500000000000007</v>
      </c>
      <c r="G31" s="20">
        <v>0.2</v>
      </c>
      <c r="H31" s="20">
        <v>0.2</v>
      </c>
      <c r="I31" s="20">
        <v>0</v>
      </c>
      <c r="J31" s="20">
        <v>9.5500000000000007</v>
      </c>
      <c r="K31" s="20">
        <v>0.2</v>
      </c>
    </row>
    <row r="32" spans="1:11">
      <c r="A32" s="19">
        <v>10</v>
      </c>
      <c r="B32" s="20" t="s">
        <v>42</v>
      </c>
      <c r="C32" s="20">
        <v>4465.17</v>
      </c>
      <c r="D32" s="20">
        <v>2039.5</v>
      </c>
      <c r="E32" s="20">
        <v>0</v>
      </c>
      <c r="F32" s="20">
        <v>2039.5</v>
      </c>
      <c r="G32" s="20">
        <v>45.68</v>
      </c>
      <c r="H32" s="20">
        <v>45.68</v>
      </c>
      <c r="I32" s="20">
        <v>0</v>
      </c>
      <c r="J32" s="20">
        <v>2039.5</v>
      </c>
      <c r="K32" s="20">
        <v>45.68</v>
      </c>
    </row>
    <row r="33" spans="1:11">
      <c r="A33" s="19">
        <v>11</v>
      </c>
      <c r="B33" s="20" t="s">
        <v>43</v>
      </c>
      <c r="C33" s="20">
        <v>10720</v>
      </c>
      <c r="D33" s="20">
        <v>620.36</v>
      </c>
      <c r="E33" s="20">
        <v>0</v>
      </c>
      <c r="F33" s="20">
        <v>620.36</v>
      </c>
      <c r="G33" s="20">
        <v>5.79</v>
      </c>
      <c r="H33" s="20">
        <v>5.79</v>
      </c>
      <c r="I33" s="20">
        <v>0</v>
      </c>
      <c r="J33" s="20">
        <v>620.36</v>
      </c>
      <c r="K33" s="20">
        <v>5.79</v>
      </c>
    </row>
    <row r="34" spans="1:11">
      <c r="A34" s="19">
        <v>12</v>
      </c>
      <c r="B34" s="20" t="s">
        <v>44</v>
      </c>
      <c r="C34" s="20">
        <v>373.86</v>
      </c>
      <c r="D34" s="20">
        <v>1993.2</v>
      </c>
      <c r="E34" s="20">
        <v>0</v>
      </c>
      <c r="F34" s="20">
        <v>1993.2</v>
      </c>
      <c r="G34" s="20">
        <v>533.14</v>
      </c>
      <c r="H34" s="20">
        <v>533.14</v>
      </c>
      <c r="I34" s="20">
        <v>0</v>
      </c>
      <c r="J34" s="20">
        <v>1993.2</v>
      </c>
      <c r="K34" s="20">
        <v>533.14</v>
      </c>
    </row>
    <row r="35" spans="1:11">
      <c r="A35" s="19">
        <v>13</v>
      </c>
      <c r="B35" s="20" t="s">
        <v>45</v>
      </c>
      <c r="C35" s="20">
        <v>27563</v>
      </c>
      <c r="D35" s="20">
        <v>2478</v>
      </c>
      <c r="E35" s="20">
        <v>0</v>
      </c>
      <c r="F35" s="20">
        <v>2478</v>
      </c>
      <c r="G35" s="20">
        <v>8.99</v>
      </c>
      <c r="H35" s="20">
        <v>8.99</v>
      </c>
      <c r="I35" s="20">
        <v>0</v>
      </c>
      <c r="J35" s="20">
        <v>2478</v>
      </c>
      <c r="K35" s="20">
        <v>8.99</v>
      </c>
    </row>
    <row r="36" spans="1:11">
      <c r="A36" s="21" t="s">
        <v>105</v>
      </c>
      <c r="B36" s="22" t="s">
        <v>58</v>
      </c>
      <c r="C36" s="22">
        <v>505511.01</v>
      </c>
      <c r="D36" s="22">
        <v>99497.85</v>
      </c>
      <c r="E36" s="22">
        <v>2100</v>
      </c>
      <c r="F36" s="22">
        <v>101597.85</v>
      </c>
      <c r="G36" s="22">
        <v>19.68</v>
      </c>
      <c r="H36" s="22">
        <v>20.100000000000001</v>
      </c>
      <c r="I36" s="22">
        <v>0</v>
      </c>
      <c r="J36" s="22">
        <v>101597.85</v>
      </c>
      <c r="K36" s="22">
        <v>20.100000000000001</v>
      </c>
    </row>
    <row r="37" spans="1:11">
      <c r="A37" s="19">
        <v>1</v>
      </c>
      <c r="B37" s="20" t="s">
        <v>47</v>
      </c>
      <c r="C37" s="20">
        <v>212036.16</v>
      </c>
      <c r="D37" s="20">
        <v>69591.47</v>
      </c>
      <c r="E37" s="20">
        <v>0</v>
      </c>
      <c r="F37" s="20">
        <v>69591.47</v>
      </c>
      <c r="G37" s="20">
        <v>32.82</v>
      </c>
      <c r="H37" s="20">
        <v>32.82</v>
      </c>
      <c r="I37" s="20">
        <v>146199.35</v>
      </c>
      <c r="J37" s="20">
        <v>215790.82</v>
      </c>
      <c r="K37" s="20">
        <v>101.77</v>
      </c>
    </row>
    <row r="38" spans="1:11">
      <c r="A38" s="21" t="s">
        <v>106</v>
      </c>
      <c r="B38" s="22" t="s">
        <v>58</v>
      </c>
      <c r="C38" s="22">
        <v>212036.16</v>
      </c>
      <c r="D38" s="22">
        <v>69591.47</v>
      </c>
      <c r="E38" s="22">
        <v>0</v>
      </c>
      <c r="F38" s="22">
        <v>69591.47</v>
      </c>
      <c r="G38" s="22">
        <v>32.82</v>
      </c>
      <c r="H38" s="22">
        <v>32.82</v>
      </c>
      <c r="I38" s="22">
        <v>146199.35</v>
      </c>
      <c r="J38" s="22">
        <v>215790.82</v>
      </c>
      <c r="K38" s="22">
        <v>101.77</v>
      </c>
    </row>
    <row r="39" spans="1:11">
      <c r="A39" s="19">
        <v>1</v>
      </c>
      <c r="B39" s="20" t="s">
        <v>49</v>
      </c>
      <c r="C39" s="20">
        <v>17090.34</v>
      </c>
      <c r="D39" s="20">
        <v>6082.05</v>
      </c>
      <c r="E39" s="20">
        <v>0</v>
      </c>
      <c r="F39" s="20">
        <v>6082.05</v>
      </c>
      <c r="G39" s="20">
        <v>35.590000000000003</v>
      </c>
      <c r="H39" s="20">
        <v>35.590000000000003</v>
      </c>
      <c r="I39" s="20">
        <v>4451.99</v>
      </c>
      <c r="J39" s="20">
        <v>10534.04</v>
      </c>
      <c r="K39" s="20">
        <v>61.64</v>
      </c>
    </row>
    <row r="40" spans="1:11">
      <c r="A40" s="19">
        <v>2</v>
      </c>
      <c r="B40" s="20" t="s">
        <v>50</v>
      </c>
      <c r="C40" s="20">
        <v>271135.21999999997</v>
      </c>
      <c r="D40" s="20">
        <v>151981.85999999999</v>
      </c>
      <c r="E40" s="20">
        <v>0</v>
      </c>
      <c r="F40" s="20">
        <v>151981.85999999999</v>
      </c>
      <c r="G40" s="20">
        <v>56.05</v>
      </c>
      <c r="H40" s="20">
        <v>56.05</v>
      </c>
      <c r="I40" s="20">
        <v>143746.94</v>
      </c>
      <c r="J40" s="20">
        <v>295728.8</v>
      </c>
      <c r="K40" s="20">
        <v>109.07</v>
      </c>
    </row>
    <row r="41" spans="1:11">
      <c r="A41" s="19">
        <v>3</v>
      </c>
      <c r="B41" s="20" t="s">
        <v>51</v>
      </c>
      <c r="C41" s="20">
        <v>21949.02</v>
      </c>
      <c r="D41" s="20">
        <v>6670.69</v>
      </c>
      <c r="E41" s="20">
        <v>0</v>
      </c>
      <c r="F41" s="20">
        <v>6670.69</v>
      </c>
      <c r="G41" s="20">
        <v>30.39</v>
      </c>
      <c r="H41" s="20">
        <v>30.39</v>
      </c>
      <c r="I41" s="20">
        <v>8238.2900000000009</v>
      </c>
      <c r="J41" s="20">
        <v>14908.98</v>
      </c>
      <c r="K41" s="20">
        <v>67.930000000000007</v>
      </c>
    </row>
    <row r="42" spans="1:11">
      <c r="A42" s="19">
        <v>4</v>
      </c>
      <c r="B42" s="20" t="s">
        <v>52</v>
      </c>
      <c r="C42" s="20">
        <v>5360.56</v>
      </c>
      <c r="D42" s="20">
        <v>2405.54</v>
      </c>
      <c r="E42" s="20">
        <v>0</v>
      </c>
      <c r="F42" s="20">
        <v>2405.54</v>
      </c>
      <c r="G42" s="20">
        <v>44.87</v>
      </c>
      <c r="H42" s="20">
        <v>44.87</v>
      </c>
      <c r="I42" s="20">
        <v>0</v>
      </c>
      <c r="J42" s="20">
        <v>2405.54</v>
      </c>
      <c r="K42" s="20">
        <v>44.87</v>
      </c>
    </row>
    <row r="43" spans="1:11">
      <c r="A43" s="21" t="s">
        <v>107</v>
      </c>
      <c r="B43" s="22" t="s">
        <v>58</v>
      </c>
      <c r="C43" s="22">
        <v>2550484.5099999998</v>
      </c>
      <c r="D43" s="22">
        <v>886133.27</v>
      </c>
      <c r="E43" s="22">
        <v>11966.35</v>
      </c>
      <c r="F43" s="22">
        <v>898099.62</v>
      </c>
      <c r="G43" s="22">
        <v>34.74</v>
      </c>
      <c r="H43" s="22">
        <v>35.21</v>
      </c>
      <c r="I43" s="22">
        <v>319689.46000000002</v>
      </c>
      <c r="J43" s="22">
        <v>1217789.08</v>
      </c>
      <c r="K43" s="22">
        <v>47.75</v>
      </c>
    </row>
    <row r="44" spans="1:11">
      <c r="A44" s="19">
        <v>1</v>
      </c>
      <c r="B44" s="20" t="s">
        <v>108</v>
      </c>
      <c r="C44" s="20">
        <v>0</v>
      </c>
      <c r="D44" s="20">
        <v>16317.44</v>
      </c>
      <c r="E44" s="20">
        <v>0</v>
      </c>
      <c r="F44" s="20">
        <v>16317.44</v>
      </c>
      <c r="G44" s="20"/>
      <c r="H44" s="20"/>
      <c r="I44" s="20">
        <v>0</v>
      </c>
      <c r="J44" s="20">
        <v>16317.44</v>
      </c>
      <c r="K44" s="20"/>
    </row>
    <row r="45" spans="1:11">
      <c r="A45" s="19">
        <v>2</v>
      </c>
      <c r="B45" s="20" t="s">
        <v>109</v>
      </c>
      <c r="C45" s="20">
        <v>0</v>
      </c>
      <c r="D45" s="20">
        <v>45935.76</v>
      </c>
      <c r="E45" s="20">
        <v>0</v>
      </c>
      <c r="F45" s="20">
        <v>45935.76</v>
      </c>
      <c r="G45" s="20"/>
      <c r="H45" s="20"/>
      <c r="I45" s="20">
        <v>0</v>
      </c>
      <c r="J45" s="20">
        <v>45935.76</v>
      </c>
      <c r="K45" s="20"/>
    </row>
    <row r="46" spans="1:11">
      <c r="A46" s="21" t="s">
        <v>110</v>
      </c>
      <c r="B46" s="22" t="s">
        <v>58</v>
      </c>
      <c r="C46" s="22">
        <v>2550484.5099999998</v>
      </c>
      <c r="D46" s="22">
        <v>948386.47</v>
      </c>
      <c r="E46" s="22">
        <v>11966.35</v>
      </c>
      <c r="F46" s="22">
        <v>960352.82</v>
      </c>
      <c r="G46" s="22">
        <v>37.18</v>
      </c>
      <c r="H46" s="22">
        <v>37.65</v>
      </c>
      <c r="I46" s="22">
        <v>319689.46000000002</v>
      </c>
      <c r="J46" s="22">
        <v>1280042.28</v>
      </c>
      <c r="K46" s="22">
        <v>50.19</v>
      </c>
    </row>
    <row r="47" spans="1:11">
      <c r="A47" s="23"/>
    </row>
  </sheetData>
  <mergeCells count="2">
    <mergeCell ref="A1:K1"/>
    <mergeCell ref="A2:K2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T12" sqref="T12"/>
    </sheetView>
  </sheetViews>
  <sheetFormatPr defaultRowHeight="15"/>
  <cols>
    <col min="1" max="1" width="10.7109375" customWidth="1"/>
    <col min="4" max="4" width="10.5703125" customWidth="1"/>
    <col min="8" max="8" width="12" customWidth="1"/>
  </cols>
  <sheetData>
    <row r="1" spans="1:11">
      <c r="A1" s="262" t="s">
        <v>624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</row>
    <row r="2" spans="1:11" ht="60">
      <c r="A2" s="168" t="s">
        <v>94</v>
      </c>
      <c r="B2" s="168" t="s">
        <v>452</v>
      </c>
      <c r="C2" s="168" t="s">
        <v>625</v>
      </c>
      <c r="D2" s="168" t="s">
        <v>626</v>
      </c>
      <c r="E2" s="168" t="s">
        <v>627</v>
      </c>
      <c r="F2" s="168" t="s">
        <v>628</v>
      </c>
      <c r="G2" s="168" t="s">
        <v>629</v>
      </c>
      <c r="H2" s="168" t="s">
        <v>630</v>
      </c>
      <c r="I2" s="168" t="s">
        <v>631</v>
      </c>
      <c r="J2" s="168" t="s">
        <v>632</v>
      </c>
      <c r="K2" s="168" t="s">
        <v>633</v>
      </c>
    </row>
    <row r="3" spans="1:11" s="208" customFormat="1" ht="45">
      <c r="A3" s="205">
        <v>1</v>
      </c>
      <c r="B3" s="206" t="s">
        <v>72</v>
      </c>
      <c r="C3" s="206" t="s">
        <v>27</v>
      </c>
      <c r="D3" s="207">
        <v>43778</v>
      </c>
      <c r="E3" s="206"/>
      <c r="F3" s="206"/>
      <c r="G3" s="206"/>
      <c r="H3" s="207">
        <v>43778</v>
      </c>
      <c r="I3" s="206"/>
      <c r="J3" s="206"/>
      <c r="K3" s="206"/>
    </row>
    <row r="4" spans="1:11">
      <c r="A4" s="107">
        <v>2</v>
      </c>
      <c r="B4" s="172" t="s">
        <v>67</v>
      </c>
      <c r="C4" s="172" t="s">
        <v>27</v>
      </c>
      <c r="D4" s="173" t="s">
        <v>634</v>
      </c>
      <c r="E4" s="174"/>
      <c r="F4" s="174"/>
      <c r="G4" s="172"/>
      <c r="H4" s="173" t="s">
        <v>635</v>
      </c>
      <c r="I4" s="174"/>
      <c r="J4" s="174"/>
      <c r="K4" s="172"/>
    </row>
    <row r="5" spans="1:11" s="208" customFormat="1" ht="45">
      <c r="A5" s="205">
        <v>3</v>
      </c>
      <c r="B5" s="206" t="s">
        <v>70</v>
      </c>
      <c r="C5" s="206" t="s">
        <v>27</v>
      </c>
      <c r="D5" s="207" t="s">
        <v>872</v>
      </c>
      <c r="E5" s="206"/>
      <c r="F5" s="206"/>
      <c r="G5" s="206"/>
      <c r="H5" s="207" t="s">
        <v>872</v>
      </c>
      <c r="I5" s="206"/>
      <c r="J5" s="206"/>
      <c r="K5" s="206"/>
    </row>
    <row r="6" spans="1:11">
      <c r="A6" s="169">
        <v>4</v>
      </c>
      <c r="B6" s="170" t="s">
        <v>73</v>
      </c>
      <c r="C6" s="170" t="s">
        <v>27</v>
      </c>
      <c r="D6" s="171" t="s">
        <v>636</v>
      </c>
      <c r="E6" s="175"/>
      <c r="F6" s="175"/>
      <c r="G6" s="170"/>
      <c r="H6" s="171" t="s">
        <v>636</v>
      </c>
      <c r="I6" s="175"/>
      <c r="J6" s="175"/>
      <c r="K6" s="170"/>
    </row>
    <row r="7" spans="1:11" ht="45">
      <c r="A7" s="107">
        <v>5</v>
      </c>
      <c r="B7" s="172" t="s">
        <v>637</v>
      </c>
      <c r="C7" s="172" t="s">
        <v>27</v>
      </c>
      <c r="D7" s="171" t="s">
        <v>873</v>
      </c>
      <c r="E7" s="172"/>
      <c r="F7" s="172"/>
      <c r="G7" s="172"/>
      <c r="H7" s="171" t="s">
        <v>873</v>
      </c>
      <c r="I7" s="172"/>
      <c r="J7" s="172"/>
      <c r="K7" s="172"/>
    </row>
    <row r="8" spans="1:11" ht="45">
      <c r="A8" s="169">
        <v>6</v>
      </c>
      <c r="B8" s="170" t="s">
        <v>66</v>
      </c>
      <c r="C8" s="170" t="s">
        <v>27</v>
      </c>
      <c r="D8" s="171" t="s">
        <v>638</v>
      </c>
      <c r="E8" s="175"/>
      <c r="F8" s="175"/>
      <c r="G8" s="170"/>
      <c r="H8" s="171" t="s">
        <v>638</v>
      </c>
      <c r="I8" s="175"/>
      <c r="J8" s="175"/>
      <c r="K8" s="170"/>
    </row>
    <row r="9" spans="1:11" ht="45">
      <c r="A9" s="169">
        <v>7</v>
      </c>
      <c r="B9" s="170" t="s">
        <v>64</v>
      </c>
      <c r="C9" s="170" t="s">
        <v>27</v>
      </c>
      <c r="D9" s="171" t="s">
        <v>639</v>
      </c>
      <c r="E9" s="169"/>
      <c r="F9" s="175"/>
      <c r="G9" s="176"/>
      <c r="H9" s="171" t="s">
        <v>640</v>
      </c>
      <c r="I9" s="169"/>
      <c r="J9" s="175"/>
      <c r="K9" s="175"/>
    </row>
    <row r="10" spans="1:11" ht="30">
      <c r="A10" s="169">
        <v>8</v>
      </c>
      <c r="B10" s="170" t="s">
        <v>69</v>
      </c>
      <c r="C10" s="170" t="s">
        <v>27</v>
      </c>
      <c r="D10" s="171" t="s">
        <v>870</v>
      </c>
      <c r="E10" s="176"/>
      <c r="F10" s="170"/>
      <c r="G10" s="169"/>
      <c r="H10" s="171" t="s">
        <v>871</v>
      </c>
      <c r="I10" s="176"/>
      <c r="J10" s="170"/>
      <c r="K10" s="175"/>
    </row>
    <row r="11" spans="1:11" ht="45">
      <c r="A11" s="169">
        <v>9</v>
      </c>
      <c r="B11" s="170" t="s">
        <v>63</v>
      </c>
      <c r="C11" s="170" t="s">
        <v>27</v>
      </c>
      <c r="D11" s="171" t="s">
        <v>641</v>
      </c>
      <c r="E11" s="169"/>
      <c r="F11" s="170"/>
      <c r="G11" s="176"/>
      <c r="H11" s="171" t="s">
        <v>641</v>
      </c>
      <c r="I11" s="169"/>
      <c r="J11" s="170"/>
      <c r="K11" s="175"/>
    </row>
    <row r="12" spans="1:11">
      <c r="A12" s="107">
        <v>10</v>
      </c>
      <c r="B12" s="172" t="s">
        <v>65</v>
      </c>
      <c r="C12" s="172" t="s">
        <v>27</v>
      </c>
      <c r="D12" s="173">
        <v>43808</v>
      </c>
      <c r="E12" s="107"/>
      <c r="F12" s="172"/>
      <c r="G12" s="177"/>
      <c r="H12" s="173">
        <v>43808</v>
      </c>
      <c r="I12" s="107"/>
      <c r="J12" s="172"/>
      <c r="K12" s="174"/>
    </row>
    <row r="13" spans="1:11" ht="45">
      <c r="A13" s="169">
        <v>11</v>
      </c>
      <c r="B13" s="170" t="s">
        <v>68</v>
      </c>
      <c r="C13" s="170" t="s">
        <v>27</v>
      </c>
      <c r="D13" s="171" t="s">
        <v>642</v>
      </c>
      <c r="E13" s="176"/>
      <c r="F13" s="170"/>
      <c r="G13" s="169"/>
      <c r="H13" s="171" t="s">
        <v>642</v>
      </c>
      <c r="I13" s="176"/>
      <c r="J13" s="170"/>
      <c r="K13" s="170"/>
    </row>
  </sheetData>
  <mergeCells count="1">
    <mergeCell ref="A1:K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L15" sqref="L15"/>
    </sheetView>
  </sheetViews>
  <sheetFormatPr defaultColWidth="12" defaultRowHeight="15"/>
  <cols>
    <col min="2" max="2" width="19.140625" customWidth="1"/>
  </cols>
  <sheetData>
    <row r="1" spans="1:8" ht="18.75">
      <c r="A1" s="264" t="s">
        <v>643</v>
      </c>
      <c r="B1" s="265"/>
      <c r="C1" s="265"/>
      <c r="D1" s="265"/>
      <c r="E1" s="265"/>
      <c r="F1" s="265"/>
      <c r="G1" s="265"/>
      <c r="H1" s="265"/>
    </row>
    <row r="2" spans="1:8" ht="45">
      <c r="A2" s="24" t="s">
        <v>94</v>
      </c>
      <c r="B2" s="24" t="s">
        <v>57</v>
      </c>
      <c r="C2" s="83" t="s">
        <v>95</v>
      </c>
      <c r="D2" s="83" t="s">
        <v>96</v>
      </c>
      <c r="E2" s="83" t="s">
        <v>644</v>
      </c>
      <c r="F2" s="83" t="s">
        <v>645</v>
      </c>
      <c r="G2" s="83" t="s">
        <v>646</v>
      </c>
      <c r="H2" s="83" t="s">
        <v>647</v>
      </c>
    </row>
    <row r="3" spans="1:8">
      <c r="A3" s="19">
        <v>1</v>
      </c>
      <c r="B3" s="26" t="s">
        <v>462</v>
      </c>
      <c r="C3" s="26">
        <v>1696279.18</v>
      </c>
      <c r="D3" s="26">
        <v>589591.66</v>
      </c>
      <c r="E3" s="178">
        <f>D3/C3*100</f>
        <v>34.757937664482803</v>
      </c>
      <c r="F3" s="26">
        <v>30.11</v>
      </c>
      <c r="G3" s="26">
        <v>825922</v>
      </c>
      <c r="H3" s="178">
        <f>D3/G3</f>
        <v>0.71385876632418077</v>
      </c>
    </row>
    <row r="4" spans="1:8">
      <c r="A4" s="19">
        <v>2</v>
      </c>
      <c r="B4" s="26" t="s">
        <v>468</v>
      </c>
      <c r="C4" s="26">
        <v>70117.210000000006</v>
      </c>
      <c r="D4" s="26">
        <v>28468.18</v>
      </c>
      <c r="E4" s="178">
        <f t="shared" ref="E4:E14" si="0">D4/C4*100</f>
        <v>40.600845355940429</v>
      </c>
      <c r="F4" s="26">
        <v>37.119999999999997</v>
      </c>
      <c r="G4" s="26">
        <v>287781</v>
      </c>
      <c r="H4" s="178">
        <f t="shared" ref="H4:H14" si="1">D4/G4</f>
        <v>9.8923069973347794E-2</v>
      </c>
    </row>
    <row r="5" spans="1:8">
      <c r="A5" s="19">
        <v>4</v>
      </c>
      <c r="B5" s="26" t="s">
        <v>473</v>
      </c>
      <c r="C5" s="26">
        <v>154798.32999999999</v>
      </c>
      <c r="D5" s="26">
        <v>136161.31</v>
      </c>
      <c r="E5" s="178">
        <f t="shared" si="0"/>
        <v>87.960451511330902</v>
      </c>
      <c r="F5" s="26">
        <v>84.52</v>
      </c>
      <c r="G5" s="26">
        <v>258840</v>
      </c>
      <c r="H5" s="178">
        <f t="shared" si="1"/>
        <v>0.52604431308916699</v>
      </c>
    </row>
    <row r="6" spans="1:8">
      <c r="A6" s="19">
        <v>5</v>
      </c>
      <c r="B6" s="26" t="s">
        <v>477</v>
      </c>
      <c r="C6" s="26">
        <v>34339.65</v>
      </c>
      <c r="D6" s="26">
        <v>14985.87</v>
      </c>
      <c r="E6" s="178">
        <f t="shared" si="0"/>
        <v>43.640136110880576</v>
      </c>
      <c r="F6" s="26">
        <v>42.06</v>
      </c>
      <c r="G6" s="26">
        <v>145000</v>
      </c>
      <c r="H6" s="178">
        <f t="shared" si="1"/>
        <v>0.10335082758620691</v>
      </c>
    </row>
    <row r="7" spans="1:8">
      <c r="A7" s="19">
        <v>6</v>
      </c>
      <c r="B7" s="26" t="s">
        <v>481</v>
      </c>
      <c r="C7" s="26">
        <v>174101.19</v>
      </c>
      <c r="D7" s="26">
        <v>74808.53</v>
      </c>
      <c r="E7" s="178">
        <f t="shared" si="0"/>
        <v>42.968419687424309</v>
      </c>
      <c r="F7" s="26">
        <v>93.17</v>
      </c>
      <c r="G7" s="26">
        <v>496586</v>
      </c>
      <c r="H7" s="178">
        <f t="shared" si="1"/>
        <v>0.15064566862537404</v>
      </c>
    </row>
    <row r="8" spans="1:8">
      <c r="A8" s="19">
        <v>7</v>
      </c>
      <c r="B8" s="26" t="s">
        <v>485</v>
      </c>
      <c r="C8" s="26">
        <v>26607.27</v>
      </c>
      <c r="D8" s="26">
        <v>9062.44</v>
      </c>
      <c r="E8" s="178">
        <f t="shared" si="0"/>
        <v>34.06001442462906</v>
      </c>
      <c r="F8" s="26">
        <v>30.73</v>
      </c>
      <c r="G8" s="26">
        <v>142334</v>
      </c>
      <c r="H8" s="178">
        <f t="shared" si="1"/>
        <v>6.3670240420419577E-2</v>
      </c>
    </row>
    <row r="9" spans="1:8">
      <c r="A9" s="19">
        <v>8</v>
      </c>
      <c r="B9" s="26" t="s">
        <v>486</v>
      </c>
      <c r="C9" s="26">
        <v>29587.27</v>
      </c>
      <c r="D9" s="26">
        <v>12908.39</v>
      </c>
      <c r="E9" s="178">
        <f t="shared" si="0"/>
        <v>43.628188744686483</v>
      </c>
      <c r="F9" s="26">
        <v>42.25</v>
      </c>
      <c r="G9" s="26">
        <v>125000</v>
      </c>
      <c r="H9" s="178">
        <f t="shared" si="1"/>
        <v>0.10326711999999999</v>
      </c>
    </row>
    <row r="10" spans="1:8">
      <c r="A10" s="19">
        <v>9</v>
      </c>
      <c r="B10" s="26" t="s">
        <v>488</v>
      </c>
      <c r="C10" s="26">
        <v>19648.27</v>
      </c>
      <c r="D10" s="26">
        <v>6134.05</v>
      </c>
      <c r="E10" s="178">
        <f t="shared" si="0"/>
        <v>31.219288008562586</v>
      </c>
      <c r="F10" s="26">
        <v>40.32</v>
      </c>
      <c r="G10" s="26">
        <v>287781</v>
      </c>
      <c r="H10" s="178">
        <f t="shared" si="1"/>
        <v>2.1314992998147899E-2</v>
      </c>
    </row>
    <row r="11" spans="1:8">
      <c r="A11" s="19">
        <v>10</v>
      </c>
      <c r="B11" s="26" t="s">
        <v>489</v>
      </c>
      <c r="C11" s="26">
        <v>129977.69</v>
      </c>
      <c r="D11" s="26">
        <v>20333.509999999998</v>
      </c>
      <c r="E11" s="178">
        <f t="shared" si="0"/>
        <v>15.643846263154854</v>
      </c>
      <c r="F11" s="26">
        <v>15.38</v>
      </c>
      <c r="G11" s="26">
        <v>122939</v>
      </c>
      <c r="H11" s="178">
        <f t="shared" si="1"/>
        <v>0.16539511465035503</v>
      </c>
    </row>
    <row r="12" spans="1:8">
      <c r="A12" s="19">
        <v>11</v>
      </c>
      <c r="B12" s="26" t="s">
        <v>493</v>
      </c>
      <c r="C12" s="26">
        <v>187670.15</v>
      </c>
      <c r="D12" s="26">
        <v>44636.840000000004</v>
      </c>
      <c r="E12" s="178">
        <f t="shared" si="0"/>
        <v>23.78473081627526</v>
      </c>
      <c r="F12" s="26">
        <v>24.11</v>
      </c>
      <c r="G12" s="26">
        <v>272185</v>
      </c>
      <c r="H12" s="178">
        <f t="shared" si="1"/>
        <v>0.16399448904237929</v>
      </c>
    </row>
    <row r="13" spans="1:8">
      <c r="A13" s="19">
        <v>12</v>
      </c>
      <c r="B13" s="26" t="s">
        <v>496</v>
      </c>
      <c r="C13" s="26">
        <v>27358.3</v>
      </c>
      <c r="D13" s="26">
        <v>11295.69</v>
      </c>
      <c r="E13" s="178">
        <f t="shared" si="0"/>
        <v>41.287982074909628</v>
      </c>
      <c r="F13" s="26">
        <v>40.32</v>
      </c>
      <c r="G13" s="26">
        <v>146705</v>
      </c>
      <c r="H13" s="178">
        <f t="shared" si="1"/>
        <v>7.6995944241845887E-2</v>
      </c>
    </row>
    <row r="14" spans="1:8">
      <c r="A14" s="266" t="s">
        <v>54</v>
      </c>
      <c r="B14" s="267"/>
      <c r="C14" s="27">
        <v>2550484.5099999998</v>
      </c>
      <c r="D14" s="27">
        <f>SUM(D3:D13)</f>
        <v>948386.47000000009</v>
      </c>
      <c r="E14" s="178">
        <f t="shared" si="0"/>
        <v>37.18456106208621</v>
      </c>
      <c r="F14" s="27"/>
      <c r="G14" s="27">
        <f>SUM(G3:G13)</f>
        <v>3111073</v>
      </c>
      <c r="H14" s="178">
        <f t="shared" si="1"/>
        <v>0.30484224253175674</v>
      </c>
    </row>
  </sheetData>
  <mergeCells count="2">
    <mergeCell ref="A1:H1"/>
    <mergeCell ref="A14:B14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"/>
  <sheetViews>
    <sheetView workbookViewId="0">
      <selection activeCell="N41" sqref="N41"/>
    </sheetView>
  </sheetViews>
  <sheetFormatPr defaultRowHeight="15"/>
  <sheetData>
    <row r="1" spans="1:21">
      <c r="A1" s="209" t="s">
        <v>648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</row>
    <row r="2" spans="1:21">
      <c r="A2" s="209" t="s">
        <v>649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</row>
    <row r="3" spans="1:21">
      <c r="A3" s="209" t="s">
        <v>650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</row>
    <row r="4" spans="1:21">
      <c r="A4" s="213" t="s">
        <v>75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</row>
    <row r="5" spans="1:21" ht="45">
      <c r="A5" s="24" t="s">
        <v>94</v>
      </c>
      <c r="B5" s="24" t="s">
        <v>2</v>
      </c>
      <c r="C5" s="24" t="s">
        <v>155</v>
      </c>
      <c r="D5" s="24" t="s">
        <v>156</v>
      </c>
      <c r="E5" s="24" t="s">
        <v>157</v>
      </c>
      <c r="F5" s="24" t="s">
        <v>158</v>
      </c>
      <c r="G5" s="24" t="s">
        <v>159</v>
      </c>
      <c r="H5" s="24" t="s">
        <v>160</v>
      </c>
      <c r="I5" s="24" t="s">
        <v>161</v>
      </c>
      <c r="J5" s="24" t="s">
        <v>162</v>
      </c>
      <c r="K5" s="24" t="s">
        <v>163</v>
      </c>
      <c r="L5" s="24" t="s">
        <v>164</v>
      </c>
      <c r="M5" s="24" t="s">
        <v>165</v>
      </c>
      <c r="N5" s="24" t="s">
        <v>166</v>
      </c>
      <c r="O5" s="24" t="s">
        <v>167</v>
      </c>
      <c r="P5" s="24" t="s">
        <v>168</v>
      </c>
      <c r="Q5" s="24" t="s">
        <v>169</v>
      </c>
      <c r="R5" s="24" t="s">
        <v>170</v>
      </c>
      <c r="S5" s="24" t="s">
        <v>171</v>
      </c>
      <c r="T5" s="24" t="s">
        <v>172</v>
      </c>
      <c r="U5" s="24" t="s">
        <v>173</v>
      </c>
    </row>
    <row r="6" spans="1:21">
      <c r="A6" s="20">
        <v>1</v>
      </c>
      <c r="B6" s="20" t="s">
        <v>12</v>
      </c>
      <c r="C6" s="20">
        <v>0</v>
      </c>
      <c r="D6" s="20">
        <v>0</v>
      </c>
      <c r="E6" s="20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180.75</v>
      </c>
      <c r="O6" s="20">
        <v>180.75</v>
      </c>
      <c r="P6" s="20">
        <v>0</v>
      </c>
      <c r="Q6" s="20">
        <v>0</v>
      </c>
      <c r="R6" s="20">
        <v>0</v>
      </c>
      <c r="S6" s="20">
        <v>0</v>
      </c>
      <c r="T6" s="20">
        <v>0</v>
      </c>
      <c r="U6" s="20">
        <v>0</v>
      </c>
    </row>
    <row r="7" spans="1:21">
      <c r="A7" s="20">
        <v>2</v>
      </c>
      <c r="B7" s="20" t="s">
        <v>13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6</v>
      </c>
      <c r="N7" s="20">
        <v>2</v>
      </c>
      <c r="O7" s="20">
        <v>8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</row>
    <row r="8" spans="1:21">
      <c r="A8" s="20">
        <v>3</v>
      </c>
      <c r="B8" s="20" t="s">
        <v>14</v>
      </c>
      <c r="C8" s="20">
        <v>3.2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0.15</v>
      </c>
      <c r="L8" s="20">
        <v>3.35</v>
      </c>
      <c r="M8" s="20">
        <v>1.9</v>
      </c>
      <c r="N8" s="20">
        <v>11.8</v>
      </c>
      <c r="O8" s="20">
        <v>13.7</v>
      </c>
      <c r="P8" s="20">
        <v>0</v>
      </c>
      <c r="Q8" s="20">
        <v>0</v>
      </c>
      <c r="R8" s="20">
        <v>21.95</v>
      </c>
      <c r="S8" s="20">
        <v>0</v>
      </c>
      <c r="T8" s="20">
        <v>0</v>
      </c>
      <c r="U8" s="20">
        <v>21.95</v>
      </c>
    </row>
    <row r="9" spans="1:21">
      <c r="A9" s="20">
        <v>4</v>
      </c>
      <c r="B9" s="20" t="s">
        <v>15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206.96</v>
      </c>
      <c r="L9" s="20">
        <v>206.96</v>
      </c>
      <c r="M9" s="20">
        <v>618.23</v>
      </c>
      <c r="N9" s="20">
        <v>2000</v>
      </c>
      <c r="O9" s="20">
        <v>2618.23</v>
      </c>
      <c r="P9" s="20">
        <v>0</v>
      </c>
      <c r="Q9" s="20">
        <v>84.61</v>
      </c>
      <c r="R9" s="20">
        <v>94.18</v>
      </c>
      <c r="S9" s="20">
        <v>0</v>
      </c>
      <c r="T9" s="20">
        <v>3.65</v>
      </c>
      <c r="U9" s="20">
        <v>182.44</v>
      </c>
    </row>
    <row r="10" spans="1:21">
      <c r="A10" s="20">
        <v>5</v>
      </c>
      <c r="B10" s="20" t="s">
        <v>16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0.35</v>
      </c>
      <c r="N10" s="20">
        <v>0</v>
      </c>
      <c r="O10" s="20">
        <v>0.35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</row>
    <row r="11" spans="1:21">
      <c r="A11" s="20">
        <v>6</v>
      </c>
      <c r="B11" s="20" t="s">
        <v>17</v>
      </c>
      <c r="C11" s="20">
        <v>13.14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0.15</v>
      </c>
      <c r="K11" s="20">
        <v>0</v>
      </c>
      <c r="L11" s="20">
        <v>13.29</v>
      </c>
      <c r="M11" s="20">
        <v>86.76</v>
      </c>
      <c r="N11" s="20">
        <v>27.12</v>
      </c>
      <c r="O11" s="20">
        <v>113.88</v>
      </c>
      <c r="P11" s="20">
        <v>0</v>
      </c>
      <c r="Q11" s="20">
        <v>47.19</v>
      </c>
      <c r="R11" s="20">
        <v>58</v>
      </c>
      <c r="S11" s="20">
        <v>0</v>
      </c>
      <c r="T11" s="20">
        <v>11.75</v>
      </c>
      <c r="U11" s="20">
        <v>116.94</v>
      </c>
    </row>
    <row r="12" spans="1:21">
      <c r="A12" s="20">
        <v>7</v>
      </c>
      <c r="B12" s="20" t="s">
        <v>19</v>
      </c>
      <c r="C12" s="20">
        <v>1.9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1.9</v>
      </c>
      <c r="M12" s="20">
        <v>442.74</v>
      </c>
      <c r="N12" s="20">
        <v>0</v>
      </c>
      <c r="O12" s="20">
        <v>442.74</v>
      </c>
      <c r="P12" s="20">
        <v>0</v>
      </c>
      <c r="Q12" s="20">
        <v>388.35</v>
      </c>
      <c r="R12" s="20">
        <v>89.33</v>
      </c>
      <c r="S12" s="20">
        <v>0</v>
      </c>
      <c r="T12" s="20">
        <v>0</v>
      </c>
      <c r="U12" s="20">
        <v>477.68</v>
      </c>
    </row>
    <row r="13" spans="1:21">
      <c r="A13" s="20">
        <v>8</v>
      </c>
      <c r="B13" s="20" t="s">
        <v>22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10</v>
      </c>
      <c r="S13" s="20">
        <v>0</v>
      </c>
      <c r="T13" s="20">
        <v>0</v>
      </c>
      <c r="U13" s="20">
        <v>10</v>
      </c>
    </row>
    <row r="14" spans="1:21">
      <c r="A14" s="20">
        <v>9</v>
      </c>
      <c r="B14" s="20" t="s">
        <v>23</v>
      </c>
      <c r="C14" s="20">
        <v>1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1</v>
      </c>
      <c r="M14" s="20">
        <v>172.35</v>
      </c>
      <c r="N14" s="20">
        <v>0</v>
      </c>
      <c r="O14" s="20">
        <v>172.35</v>
      </c>
      <c r="P14" s="20">
        <v>0</v>
      </c>
      <c r="Q14" s="20">
        <v>5</v>
      </c>
      <c r="R14" s="20">
        <v>0</v>
      </c>
      <c r="S14" s="20">
        <v>0</v>
      </c>
      <c r="T14" s="20">
        <v>0</v>
      </c>
      <c r="U14" s="20">
        <v>5</v>
      </c>
    </row>
    <row r="15" spans="1:21">
      <c r="A15" s="20">
        <v>10</v>
      </c>
      <c r="B15" s="20" t="s">
        <v>24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15.79</v>
      </c>
      <c r="O15" s="20">
        <v>15.79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</row>
    <row r="16" spans="1:21">
      <c r="A16" s="20">
        <v>11</v>
      </c>
      <c r="B16" s="20" t="s">
        <v>25</v>
      </c>
      <c r="C16" s="20">
        <v>17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17</v>
      </c>
      <c r="M16" s="20">
        <v>49</v>
      </c>
      <c r="N16" s="20">
        <v>48.24</v>
      </c>
      <c r="O16" s="20">
        <v>97.24</v>
      </c>
      <c r="P16" s="20">
        <v>0</v>
      </c>
      <c r="Q16" s="20">
        <v>20.309999999999999</v>
      </c>
      <c r="R16" s="20">
        <v>13</v>
      </c>
      <c r="S16" s="20">
        <v>0</v>
      </c>
      <c r="T16" s="20">
        <v>0</v>
      </c>
      <c r="U16" s="20">
        <v>33.31</v>
      </c>
    </row>
    <row r="17" spans="1:21">
      <c r="A17" s="20">
        <v>12</v>
      </c>
      <c r="B17" s="20" t="s">
        <v>26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6.41</v>
      </c>
      <c r="O17" s="20">
        <v>6.41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</row>
    <row r="18" spans="1:21">
      <c r="A18" s="20">
        <v>13</v>
      </c>
      <c r="B18" s="20" t="s">
        <v>27</v>
      </c>
      <c r="C18" s="20">
        <v>83.08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3</v>
      </c>
      <c r="K18" s="20">
        <v>0</v>
      </c>
      <c r="L18" s="20">
        <v>86.08</v>
      </c>
      <c r="M18" s="20">
        <v>4994.07</v>
      </c>
      <c r="N18" s="20">
        <v>3329.38</v>
      </c>
      <c r="O18" s="20">
        <v>8323.4500000000007</v>
      </c>
      <c r="P18" s="20">
        <v>0</v>
      </c>
      <c r="Q18" s="20">
        <v>67.14</v>
      </c>
      <c r="R18" s="20">
        <v>114.76</v>
      </c>
      <c r="S18" s="20">
        <v>0</v>
      </c>
      <c r="T18" s="20">
        <v>0</v>
      </c>
      <c r="U18" s="20">
        <v>181.9</v>
      </c>
    </row>
    <row r="19" spans="1:21">
      <c r="A19" s="20">
        <v>14</v>
      </c>
      <c r="B19" s="20" t="s">
        <v>28</v>
      </c>
      <c r="C19" s="20">
        <v>0.8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0.8</v>
      </c>
      <c r="M19" s="20">
        <v>55.67</v>
      </c>
      <c r="N19" s="20">
        <v>533.5</v>
      </c>
      <c r="O19" s="20">
        <v>589.16999999999996</v>
      </c>
      <c r="P19" s="20">
        <v>0</v>
      </c>
      <c r="Q19" s="20">
        <v>0.45</v>
      </c>
      <c r="R19" s="20">
        <v>0</v>
      </c>
      <c r="S19" s="20">
        <v>0</v>
      </c>
      <c r="T19" s="20">
        <v>0</v>
      </c>
      <c r="U19" s="20">
        <v>0.45</v>
      </c>
    </row>
    <row r="20" spans="1:21">
      <c r="A20" s="20">
        <v>15</v>
      </c>
      <c r="B20" s="20" t="s">
        <v>29</v>
      </c>
      <c r="C20" s="20">
        <v>18.37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6.75</v>
      </c>
      <c r="K20" s="20">
        <v>0</v>
      </c>
      <c r="L20" s="20">
        <v>25.12</v>
      </c>
      <c r="M20" s="20">
        <v>32.5</v>
      </c>
      <c r="N20" s="20">
        <v>30</v>
      </c>
      <c r="O20" s="20">
        <v>62.5</v>
      </c>
      <c r="P20" s="20">
        <v>0</v>
      </c>
      <c r="Q20" s="20">
        <v>0</v>
      </c>
      <c r="R20" s="20">
        <v>3.92</v>
      </c>
      <c r="S20" s="20">
        <v>0</v>
      </c>
      <c r="T20" s="20">
        <v>0</v>
      </c>
      <c r="U20" s="20">
        <v>3.92</v>
      </c>
    </row>
    <row r="21" spans="1:21">
      <c r="A21" s="20">
        <v>16</v>
      </c>
      <c r="B21" s="20" t="s">
        <v>30</v>
      </c>
      <c r="C21" s="20">
        <v>0.01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5.24</v>
      </c>
      <c r="K21" s="20">
        <v>0</v>
      </c>
      <c r="L21" s="20">
        <v>5.25</v>
      </c>
      <c r="M21" s="20">
        <v>820</v>
      </c>
      <c r="N21" s="20">
        <v>2514.48</v>
      </c>
      <c r="O21" s="20">
        <v>3334.48</v>
      </c>
      <c r="P21" s="20">
        <v>0</v>
      </c>
      <c r="Q21" s="20">
        <v>1.66</v>
      </c>
      <c r="R21" s="20">
        <v>18.239999999999998</v>
      </c>
      <c r="S21" s="20">
        <v>0</v>
      </c>
      <c r="T21" s="20">
        <v>0</v>
      </c>
      <c r="U21" s="20">
        <v>19.899999999999999</v>
      </c>
    </row>
    <row r="22" spans="1:21">
      <c r="A22" s="20">
        <v>17</v>
      </c>
      <c r="B22" s="20" t="s">
        <v>31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5.56</v>
      </c>
      <c r="L22" s="20">
        <v>5.56</v>
      </c>
      <c r="M22" s="20">
        <v>10.6</v>
      </c>
      <c r="N22" s="20">
        <v>0.5</v>
      </c>
      <c r="O22" s="20">
        <v>11.1</v>
      </c>
      <c r="P22" s="20">
        <v>0</v>
      </c>
      <c r="Q22" s="20">
        <v>0.48</v>
      </c>
      <c r="R22" s="20">
        <v>0</v>
      </c>
      <c r="S22" s="20">
        <v>0</v>
      </c>
      <c r="T22" s="20">
        <v>0</v>
      </c>
      <c r="U22" s="20">
        <v>0.48</v>
      </c>
    </row>
    <row r="23" spans="1:21">
      <c r="A23" s="22" t="s">
        <v>104</v>
      </c>
      <c r="B23" s="22" t="s">
        <v>58</v>
      </c>
      <c r="C23" s="22">
        <v>138.5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15.14</v>
      </c>
      <c r="K23" s="22">
        <v>212.67</v>
      </c>
      <c r="L23" s="22">
        <v>366.31</v>
      </c>
      <c r="M23" s="22">
        <v>7290.17</v>
      </c>
      <c r="N23" s="22">
        <v>8699.9699999999993</v>
      </c>
      <c r="O23" s="22">
        <v>15990.14</v>
      </c>
      <c r="P23" s="22">
        <v>0</v>
      </c>
      <c r="Q23" s="22">
        <v>615.19000000000005</v>
      </c>
      <c r="R23" s="22">
        <v>423.38</v>
      </c>
      <c r="S23" s="22">
        <v>0</v>
      </c>
      <c r="T23" s="22">
        <v>15.4</v>
      </c>
      <c r="U23" s="22">
        <v>1053.97</v>
      </c>
    </row>
    <row r="24" spans="1:21">
      <c r="A24" s="20">
        <v>1</v>
      </c>
      <c r="B24" s="20" t="s">
        <v>37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79.650000000000006</v>
      </c>
      <c r="J24" s="20">
        <v>0</v>
      </c>
      <c r="K24" s="20">
        <v>0</v>
      </c>
      <c r="L24" s="20">
        <v>79.650000000000006</v>
      </c>
      <c r="M24" s="20">
        <v>271.87</v>
      </c>
      <c r="N24" s="20">
        <v>0</v>
      </c>
      <c r="O24" s="20">
        <v>271.87</v>
      </c>
      <c r="P24" s="20">
        <v>0</v>
      </c>
      <c r="Q24" s="20">
        <v>0</v>
      </c>
      <c r="R24" s="20">
        <v>3.44</v>
      </c>
      <c r="S24" s="20">
        <v>0</v>
      </c>
      <c r="T24" s="20">
        <v>0</v>
      </c>
      <c r="U24" s="20">
        <v>3.44</v>
      </c>
    </row>
    <row r="25" spans="1:21">
      <c r="A25" s="20">
        <v>2</v>
      </c>
      <c r="B25" s="20" t="s">
        <v>36</v>
      </c>
      <c r="C25" s="20">
        <v>6.5</v>
      </c>
      <c r="D25" s="20">
        <v>0</v>
      </c>
      <c r="E25" s="20">
        <v>8.0399999999999991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14.54</v>
      </c>
      <c r="M25" s="20">
        <v>100</v>
      </c>
      <c r="N25" s="20">
        <v>258.87</v>
      </c>
      <c r="O25" s="20">
        <v>358.87</v>
      </c>
      <c r="P25" s="20">
        <v>0</v>
      </c>
      <c r="Q25" s="20">
        <v>0</v>
      </c>
      <c r="R25" s="20">
        <v>17.43</v>
      </c>
      <c r="S25" s="20">
        <v>0</v>
      </c>
      <c r="T25" s="20">
        <v>0</v>
      </c>
      <c r="U25" s="20">
        <v>17.43</v>
      </c>
    </row>
    <row r="26" spans="1:21">
      <c r="A26" s="20">
        <v>3</v>
      </c>
      <c r="B26" s="20" t="s">
        <v>38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0.13</v>
      </c>
      <c r="S26" s="20">
        <v>0</v>
      </c>
      <c r="T26" s="20">
        <v>0</v>
      </c>
      <c r="U26" s="20">
        <v>0.13</v>
      </c>
    </row>
    <row r="27" spans="1:21">
      <c r="A27" s="20">
        <v>4</v>
      </c>
      <c r="B27" s="20" t="s">
        <v>21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10</v>
      </c>
      <c r="N27" s="20">
        <v>3</v>
      </c>
      <c r="O27" s="20">
        <v>13</v>
      </c>
      <c r="P27" s="20">
        <v>0</v>
      </c>
      <c r="Q27" s="20">
        <v>0</v>
      </c>
      <c r="R27" s="20">
        <v>143.66</v>
      </c>
      <c r="S27" s="20">
        <v>0</v>
      </c>
      <c r="T27" s="20">
        <v>0</v>
      </c>
      <c r="U27" s="20">
        <v>143.66</v>
      </c>
    </row>
    <row r="28" spans="1:21">
      <c r="A28" s="20">
        <v>5</v>
      </c>
      <c r="B28" s="20" t="s">
        <v>40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38</v>
      </c>
      <c r="N28" s="20">
        <v>518</v>
      </c>
      <c r="O28" s="20">
        <v>556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</row>
    <row r="29" spans="1:21">
      <c r="A29" s="20">
        <v>6</v>
      </c>
      <c r="B29" s="20" t="s">
        <v>34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</row>
    <row r="30" spans="1:21">
      <c r="A30" s="20">
        <v>7</v>
      </c>
      <c r="B30" s="20" t="s">
        <v>45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103.22</v>
      </c>
      <c r="N30" s="20">
        <v>0</v>
      </c>
      <c r="O30" s="20">
        <v>103.22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</row>
    <row r="31" spans="1:21">
      <c r="A31" s="20">
        <v>8</v>
      </c>
      <c r="B31" s="20" t="s">
        <v>41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</row>
    <row r="32" spans="1:21">
      <c r="A32" s="20">
        <v>9</v>
      </c>
      <c r="B32" s="20" t="s">
        <v>43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6.89</v>
      </c>
      <c r="L32" s="20">
        <v>6.89</v>
      </c>
      <c r="M32" s="20">
        <v>0</v>
      </c>
      <c r="N32" s="20">
        <v>107.73</v>
      </c>
      <c r="O32" s="20">
        <v>107.73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</row>
    <row r="33" spans="1:21" ht="30">
      <c r="A33" s="20">
        <v>10</v>
      </c>
      <c r="B33" s="20" t="s">
        <v>35</v>
      </c>
      <c r="C33" s="20">
        <v>0</v>
      </c>
      <c r="D33" s="20">
        <v>2.8</v>
      </c>
      <c r="E33" s="20">
        <v>4.0999999999999996</v>
      </c>
      <c r="F33" s="20">
        <v>0</v>
      </c>
      <c r="G33" s="20">
        <v>66</v>
      </c>
      <c r="H33" s="20">
        <v>7.7</v>
      </c>
      <c r="I33" s="20">
        <v>0</v>
      </c>
      <c r="J33" s="20">
        <v>0</v>
      </c>
      <c r="K33" s="20">
        <v>0</v>
      </c>
      <c r="L33" s="20">
        <v>80.599999999999994</v>
      </c>
      <c r="M33" s="20">
        <v>2091.3000000000002</v>
      </c>
      <c r="N33" s="20">
        <v>14.15</v>
      </c>
      <c r="O33" s="20">
        <v>2105.4499999999998</v>
      </c>
      <c r="P33" s="20">
        <v>0</v>
      </c>
      <c r="Q33" s="20">
        <v>0</v>
      </c>
      <c r="R33" s="20">
        <v>0</v>
      </c>
      <c r="S33" s="20">
        <v>10.29</v>
      </c>
      <c r="T33" s="20">
        <v>0</v>
      </c>
      <c r="U33" s="20">
        <v>10.29</v>
      </c>
    </row>
    <row r="34" spans="1:21">
      <c r="A34" s="20">
        <v>11</v>
      </c>
      <c r="B34" s="20" t="s">
        <v>39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</row>
    <row r="35" spans="1:21">
      <c r="A35" s="22" t="s">
        <v>105</v>
      </c>
      <c r="B35" s="22" t="s">
        <v>58</v>
      </c>
      <c r="C35" s="22">
        <v>6.5</v>
      </c>
      <c r="D35" s="22">
        <v>2.8</v>
      </c>
      <c r="E35" s="22">
        <v>12.14</v>
      </c>
      <c r="F35" s="22">
        <v>0</v>
      </c>
      <c r="G35" s="22">
        <v>66</v>
      </c>
      <c r="H35" s="22">
        <v>7.7</v>
      </c>
      <c r="I35" s="22">
        <v>79.650000000000006</v>
      </c>
      <c r="J35" s="22">
        <v>0</v>
      </c>
      <c r="K35" s="22">
        <v>6.89</v>
      </c>
      <c r="L35" s="22">
        <v>181.68</v>
      </c>
      <c r="M35" s="22">
        <v>2614.39</v>
      </c>
      <c r="N35" s="22">
        <v>901.75</v>
      </c>
      <c r="O35" s="22">
        <v>3516.14</v>
      </c>
      <c r="P35" s="22">
        <v>0</v>
      </c>
      <c r="Q35" s="22">
        <v>0</v>
      </c>
      <c r="R35" s="22">
        <v>164.66</v>
      </c>
      <c r="S35" s="22">
        <v>10.29</v>
      </c>
      <c r="T35" s="22">
        <v>0</v>
      </c>
      <c r="U35" s="22">
        <v>174.95</v>
      </c>
    </row>
    <row r="36" spans="1:21">
      <c r="A36" s="20">
        <v>1</v>
      </c>
      <c r="B36" s="20" t="s">
        <v>47</v>
      </c>
      <c r="C36" s="20">
        <v>539.92999999999995</v>
      </c>
      <c r="D36" s="20">
        <v>0</v>
      </c>
      <c r="E36" s="20">
        <v>0</v>
      </c>
      <c r="F36" s="20">
        <v>2.67</v>
      </c>
      <c r="G36" s="20">
        <v>0</v>
      </c>
      <c r="H36" s="20">
        <v>0</v>
      </c>
      <c r="I36" s="20">
        <v>45.93</v>
      </c>
      <c r="J36" s="20">
        <v>0</v>
      </c>
      <c r="K36" s="20">
        <v>0</v>
      </c>
      <c r="L36" s="20">
        <v>588.53</v>
      </c>
      <c r="M36" s="20">
        <v>0</v>
      </c>
      <c r="N36" s="20">
        <v>2211.0100000000002</v>
      </c>
      <c r="O36" s="20">
        <v>2211.0100000000002</v>
      </c>
      <c r="P36" s="20">
        <v>0</v>
      </c>
      <c r="Q36" s="20">
        <v>1.03</v>
      </c>
      <c r="R36" s="20">
        <v>106.84</v>
      </c>
      <c r="S36" s="20">
        <v>0</v>
      </c>
      <c r="T36" s="20">
        <v>0</v>
      </c>
      <c r="U36" s="20">
        <v>107.87</v>
      </c>
    </row>
    <row r="37" spans="1:21">
      <c r="A37" s="22" t="s">
        <v>106</v>
      </c>
      <c r="B37" s="22" t="s">
        <v>58</v>
      </c>
      <c r="C37" s="22">
        <v>539.92999999999995</v>
      </c>
      <c r="D37" s="22">
        <v>0</v>
      </c>
      <c r="E37" s="22">
        <v>0</v>
      </c>
      <c r="F37" s="22">
        <v>2.67</v>
      </c>
      <c r="G37" s="22">
        <v>0</v>
      </c>
      <c r="H37" s="22">
        <v>0</v>
      </c>
      <c r="I37" s="22">
        <v>45.93</v>
      </c>
      <c r="J37" s="22">
        <v>0</v>
      </c>
      <c r="K37" s="22">
        <v>0</v>
      </c>
      <c r="L37" s="22">
        <v>588.53</v>
      </c>
      <c r="M37" s="22">
        <v>0</v>
      </c>
      <c r="N37" s="22">
        <v>2211.0100000000002</v>
      </c>
      <c r="O37" s="22">
        <v>2211.0100000000002</v>
      </c>
      <c r="P37" s="22">
        <v>0</v>
      </c>
      <c r="Q37" s="22">
        <v>1.03</v>
      </c>
      <c r="R37" s="22">
        <v>106.84</v>
      </c>
      <c r="S37" s="22">
        <v>0</v>
      </c>
      <c r="T37" s="22">
        <v>0</v>
      </c>
      <c r="U37" s="22">
        <v>107.87</v>
      </c>
    </row>
    <row r="38" spans="1:21">
      <c r="A38" s="20">
        <v>1</v>
      </c>
      <c r="B38" s="20" t="s">
        <v>50</v>
      </c>
      <c r="C38" s="20">
        <v>269.64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269.64</v>
      </c>
      <c r="M38" s="20">
        <v>126.94</v>
      </c>
      <c r="N38" s="20">
        <v>0</v>
      </c>
      <c r="O38" s="20">
        <v>126.94</v>
      </c>
      <c r="P38" s="20">
        <v>0</v>
      </c>
      <c r="Q38" s="20">
        <v>2.29</v>
      </c>
      <c r="R38" s="20">
        <v>66.989999999999995</v>
      </c>
      <c r="S38" s="20">
        <v>20.170000000000002</v>
      </c>
      <c r="T38" s="20">
        <v>0</v>
      </c>
      <c r="U38" s="20">
        <v>89.45</v>
      </c>
    </row>
    <row r="39" spans="1:21">
      <c r="A39" s="20">
        <v>2</v>
      </c>
      <c r="B39" s="20" t="s">
        <v>51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64.5</v>
      </c>
      <c r="N39" s="20">
        <v>0</v>
      </c>
      <c r="O39" s="20">
        <v>64.5</v>
      </c>
      <c r="P39" s="20">
        <v>0</v>
      </c>
      <c r="Q39" s="20">
        <v>1.22</v>
      </c>
      <c r="R39" s="20">
        <v>545</v>
      </c>
      <c r="S39" s="20">
        <v>0</v>
      </c>
      <c r="T39" s="20">
        <v>231.36</v>
      </c>
      <c r="U39" s="20">
        <v>777.58</v>
      </c>
    </row>
    <row r="40" spans="1:21">
      <c r="A40" s="22" t="s">
        <v>110</v>
      </c>
      <c r="B40" s="22" t="s">
        <v>58</v>
      </c>
      <c r="C40" s="22">
        <v>954.57</v>
      </c>
      <c r="D40" s="22">
        <v>2.8</v>
      </c>
      <c r="E40" s="22">
        <v>12.14</v>
      </c>
      <c r="F40" s="22">
        <v>2.67</v>
      </c>
      <c r="G40" s="22">
        <v>66</v>
      </c>
      <c r="H40" s="22">
        <v>7.7</v>
      </c>
      <c r="I40" s="22">
        <v>125.58</v>
      </c>
      <c r="J40" s="22">
        <v>15.14</v>
      </c>
      <c r="K40" s="22">
        <v>219.56</v>
      </c>
      <c r="L40" s="22">
        <v>1406.16</v>
      </c>
      <c r="M40" s="22">
        <v>10096</v>
      </c>
      <c r="N40" s="22">
        <v>11812.73</v>
      </c>
      <c r="O40" s="22">
        <v>21908.73</v>
      </c>
      <c r="P40" s="22">
        <v>0</v>
      </c>
      <c r="Q40" s="22">
        <v>619.73</v>
      </c>
      <c r="R40" s="22">
        <v>1306.8699999999999</v>
      </c>
      <c r="S40" s="22">
        <v>30.46</v>
      </c>
      <c r="T40" s="22">
        <v>246.76</v>
      </c>
      <c r="U40" s="22">
        <v>2203.8200000000002</v>
      </c>
    </row>
  </sheetData>
  <mergeCells count="4">
    <mergeCell ref="A1:U1"/>
    <mergeCell ref="A2:U2"/>
    <mergeCell ref="A3:U3"/>
    <mergeCell ref="A4:U4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"/>
  <sheetViews>
    <sheetView workbookViewId="0">
      <selection activeCell="J28" sqref="J28"/>
    </sheetView>
  </sheetViews>
  <sheetFormatPr defaultRowHeight="15"/>
  <sheetData>
    <row r="1" spans="1:21">
      <c r="A1" s="209" t="s">
        <v>648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</row>
    <row r="2" spans="1:21">
      <c r="A2" s="209" t="s">
        <v>651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</row>
    <row r="3" spans="1:21">
      <c r="A3" s="209" t="s">
        <v>650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</row>
    <row r="4" spans="1:21">
      <c r="A4" s="213" t="s">
        <v>75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</row>
    <row r="5" spans="1:21" ht="45">
      <c r="A5" s="24" t="s">
        <v>94</v>
      </c>
      <c r="B5" s="24" t="s">
        <v>2</v>
      </c>
      <c r="C5" s="24" t="s">
        <v>155</v>
      </c>
      <c r="D5" s="24" t="s">
        <v>156</v>
      </c>
      <c r="E5" s="24" t="s">
        <v>157</v>
      </c>
      <c r="F5" s="24" t="s">
        <v>158</v>
      </c>
      <c r="G5" s="24" t="s">
        <v>159</v>
      </c>
      <c r="H5" s="24" t="s">
        <v>160</v>
      </c>
      <c r="I5" s="24" t="s">
        <v>161</v>
      </c>
      <c r="J5" s="24" t="s">
        <v>162</v>
      </c>
      <c r="K5" s="24" t="s">
        <v>163</v>
      </c>
      <c r="L5" s="24" t="s">
        <v>164</v>
      </c>
      <c r="M5" s="24" t="s">
        <v>165</v>
      </c>
      <c r="N5" s="24" t="s">
        <v>166</v>
      </c>
      <c r="O5" s="24" t="s">
        <v>167</v>
      </c>
      <c r="P5" s="24" t="s">
        <v>168</v>
      </c>
      <c r="Q5" s="24" t="s">
        <v>169</v>
      </c>
      <c r="R5" s="24" t="s">
        <v>170</v>
      </c>
      <c r="S5" s="24" t="s">
        <v>171</v>
      </c>
      <c r="T5" s="24" t="s">
        <v>172</v>
      </c>
      <c r="U5" s="24" t="s">
        <v>173</v>
      </c>
    </row>
    <row r="6" spans="1:21">
      <c r="A6" s="20">
        <v>1</v>
      </c>
      <c r="B6" s="20" t="s">
        <v>17</v>
      </c>
      <c r="C6" s="20">
        <v>3.27</v>
      </c>
      <c r="D6" s="20">
        <v>0</v>
      </c>
      <c r="E6" s="20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3.27</v>
      </c>
      <c r="M6" s="20">
        <v>13.5</v>
      </c>
      <c r="N6" s="20">
        <v>6.5</v>
      </c>
      <c r="O6" s="20">
        <v>20</v>
      </c>
      <c r="P6" s="20">
        <v>0</v>
      </c>
      <c r="Q6" s="20">
        <v>4.0199999999999996</v>
      </c>
      <c r="R6" s="20">
        <v>0</v>
      </c>
      <c r="S6" s="20">
        <v>0</v>
      </c>
      <c r="T6" s="20">
        <v>0</v>
      </c>
      <c r="U6" s="20">
        <v>4.0199999999999996</v>
      </c>
    </row>
    <row r="7" spans="1:21">
      <c r="A7" s="20">
        <v>2</v>
      </c>
      <c r="B7" s="20" t="s">
        <v>19</v>
      </c>
      <c r="C7" s="20">
        <v>5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5</v>
      </c>
      <c r="M7" s="20">
        <v>43.22</v>
      </c>
      <c r="N7" s="20">
        <v>0</v>
      </c>
      <c r="O7" s="20">
        <v>43.22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</row>
    <row r="8" spans="1:21">
      <c r="A8" s="20">
        <v>3</v>
      </c>
      <c r="B8" s="20" t="s">
        <v>25</v>
      </c>
      <c r="C8" s="20">
        <v>0.5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0.5</v>
      </c>
      <c r="M8" s="20">
        <v>4.2</v>
      </c>
      <c r="N8" s="20">
        <v>4.5999999999999996</v>
      </c>
      <c r="O8" s="20">
        <v>8.8000000000000007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</row>
    <row r="9" spans="1:21">
      <c r="A9" s="20">
        <v>4</v>
      </c>
      <c r="B9" s="20" t="s">
        <v>27</v>
      </c>
      <c r="C9" s="20">
        <v>2.94</v>
      </c>
      <c r="D9" s="20">
        <v>0</v>
      </c>
      <c r="E9" s="20">
        <v>0</v>
      </c>
      <c r="F9" s="20">
        <v>0</v>
      </c>
      <c r="G9" s="20">
        <v>1.5</v>
      </c>
      <c r="H9" s="20">
        <v>0</v>
      </c>
      <c r="I9" s="20">
        <v>0</v>
      </c>
      <c r="J9" s="20">
        <v>0</v>
      </c>
      <c r="K9" s="20">
        <v>0</v>
      </c>
      <c r="L9" s="20">
        <v>4.4400000000000004</v>
      </c>
      <c r="M9" s="20">
        <v>6.37</v>
      </c>
      <c r="N9" s="20">
        <v>4.24</v>
      </c>
      <c r="O9" s="20">
        <v>10.61</v>
      </c>
      <c r="P9" s="20">
        <v>0</v>
      </c>
      <c r="Q9" s="20">
        <v>1.64</v>
      </c>
      <c r="R9" s="20">
        <v>0</v>
      </c>
      <c r="S9" s="20">
        <v>0</v>
      </c>
      <c r="T9" s="20">
        <v>0</v>
      </c>
      <c r="U9" s="20">
        <v>1.64</v>
      </c>
    </row>
    <row r="10" spans="1:21">
      <c r="A10" s="20">
        <v>5</v>
      </c>
      <c r="B10" s="20" t="s">
        <v>29</v>
      </c>
      <c r="C10" s="20">
        <v>1.31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2</v>
      </c>
      <c r="L10" s="20">
        <v>3.31</v>
      </c>
      <c r="M10" s="20">
        <v>1.1499999999999999</v>
      </c>
      <c r="N10" s="20">
        <v>1</v>
      </c>
      <c r="O10" s="20">
        <v>2.15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</row>
    <row r="11" spans="1:21">
      <c r="A11" s="22" t="s">
        <v>104</v>
      </c>
      <c r="B11" s="22" t="s">
        <v>58</v>
      </c>
      <c r="C11" s="22">
        <v>13.02</v>
      </c>
      <c r="D11" s="22">
        <v>0</v>
      </c>
      <c r="E11" s="22">
        <v>0</v>
      </c>
      <c r="F11" s="22">
        <v>0</v>
      </c>
      <c r="G11" s="22">
        <v>1.5</v>
      </c>
      <c r="H11" s="22">
        <v>0</v>
      </c>
      <c r="I11" s="22">
        <v>0</v>
      </c>
      <c r="J11" s="22">
        <v>0</v>
      </c>
      <c r="K11" s="22">
        <v>2</v>
      </c>
      <c r="L11" s="22">
        <v>16.52</v>
      </c>
      <c r="M11" s="22">
        <v>68.44</v>
      </c>
      <c r="N11" s="22">
        <v>16.34</v>
      </c>
      <c r="O11" s="22">
        <v>84.78</v>
      </c>
      <c r="P11" s="22">
        <v>0</v>
      </c>
      <c r="Q11" s="22">
        <v>5.66</v>
      </c>
      <c r="R11" s="22">
        <v>0</v>
      </c>
      <c r="S11" s="22">
        <v>0</v>
      </c>
      <c r="T11" s="22">
        <v>0</v>
      </c>
      <c r="U11" s="22">
        <v>5.66</v>
      </c>
    </row>
    <row r="12" spans="1:21">
      <c r="A12" s="20">
        <v>1</v>
      </c>
      <c r="B12" s="20" t="s">
        <v>37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3.68</v>
      </c>
      <c r="J12" s="20">
        <v>0</v>
      </c>
      <c r="K12" s="20">
        <v>0</v>
      </c>
      <c r="L12" s="20">
        <v>3.68</v>
      </c>
      <c r="M12" s="20">
        <v>1.05</v>
      </c>
      <c r="N12" s="20">
        <v>0</v>
      </c>
      <c r="O12" s="20">
        <v>1.05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</row>
    <row r="13" spans="1:21">
      <c r="A13" s="20">
        <v>2</v>
      </c>
      <c r="B13" s="20" t="s">
        <v>40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</row>
    <row r="14" spans="1:21">
      <c r="A14" s="20">
        <v>3</v>
      </c>
      <c r="B14" s="20" t="s">
        <v>34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</row>
    <row r="15" spans="1:21" ht="30">
      <c r="A15" s="20">
        <v>4</v>
      </c>
      <c r="B15" s="20" t="s">
        <v>35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</row>
    <row r="16" spans="1:21">
      <c r="A16" s="20">
        <v>5</v>
      </c>
      <c r="B16" s="20" t="s">
        <v>44</v>
      </c>
      <c r="C16" s="20">
        <v>0</v>
      </c>
      <c r="D16" s="20">
        <v>0</v>
      </c>
      <c r="E16" s="20">
        <v>0</v>
      </c>
      <c r="F16" s="20">
        <v>0</v>
      </c>
      <c r="G16" s="20">
        <v>6.23</v>
      </c>
      <c r="H16" s="20">
        <v>0</v>
      </c>
      <c r="I16" s="20">
        <v>37.08</v>
      </c>
      <c r="J16" s="20">
        <v>0</v>
      </c>
      <c r="K16" s="20">
        <v>0</v>
      </c>
      <c r="L16" s="20">
        <v>43.31</v>
      </c>
      <c r="M16" s="20">
        <v>138.38999999999999</v>
      </c>
      <c r="N16" s="20">
        <v>0</v>
      </c>
      <c r="O16" s="20">
        <v>138.38999999999999</v>
      </c>
      <c r="P16" s="20">
        <v>0</v>
      </c>
      <c r="Q16" s="20">
        <v>0</v>
      </c>
      <c r="R16" s="20">
        <v>20.89</v>
      </c>
      <c r="S16" s="20">
        <v>0</v>
      </c>
      <c r="T16" s="20">
        <v>0</v>
      </c>
      <c r="U16" s="20">
        <v>20.89</v>
      </c>
    </row>
    <row r="17" spans="1:21">
      <c r="A17" s="22" t="s">
        <v>105</v>
      </c>
      <c r="B17" s="22" t="s">
        <v>58</v>
      </c>
      <c r="C17" s="22">
        <v>0</v>
      </c>
      <c r="D17" s="22">
        <v>0</v>
      </c>
      <c r="E17" s="22">
        <v>0</v>
      </c>
      <c r="F17" s="22">
        <v>0</v>
      </c>
      <c r="G17" s="22">
        <v>6.23</v>
      </c>
      <c r="H17" s="22">
        <v>0</v>
      </c>
      <c r="I17" s="22">
        <v>40.76</v>
      </c>
      <c r="J17" s="22">
        <v>0</v>
      </c>
      <c r="K17" s="22">
        <v>0</v>
      </c>
      <c r="L17" s="22">
        <v>46.99</v>
      </c>
      <c r="M17" s="22">
        <v>139.44</v>
      </c>
      <c r="N17" s="22">
        <v>0</v>
      </c>
      <c r="O17" s="22">
        <v>139.44</v>
      </c>
      <c r="P17" s="22">
        <v>0</v>
      </c>
      <c r="Q17" s="22">
        <v>0</v>
      </c>
      <c r="R17" s="22">
        <v>20.89</v>
      </c>
      <c r="S17" s="22">
        <v>0</v>
      </c>
      <c r="T17" s="22">
        <v>0</v>
      </c>
      <c r="U17" s="22">
        <v>20.89</v>
      </c>
    </row>
    <row r="18" spans="1:21">
      <c r="A18" s="20">
        <v>1</v>
      </c>
      <c r="B18" s="20" t="s">
        <v>47</v>
      </c>
      <c r="C18" s="20">
        <v>264.62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8.27</v>
      </c>
      <c r="J18" s="20">
        <v>0</v>
      </c>
      <c r="K18" s="20">
        <v>0</v>
      </c>
      <c r="L18" s="20">
        <v>272.89</v>
      </c>
      <c r="M18" s="20">
        <v>0</v>
      </c>
      <c r="N18" s="20">
        <v>427.72</v>
      </c>
      <c r="O18" s="20">
        <v>427.72</v>
      </c>
      <c r="P18" s="20">
        <v>0</v>
      </c>
      <c r="Q18" s="20">
        <v>0</v>
      </c>
      <c r="R18" s="20">
        <v>14.52</v>
      </c>
      <c r="S18" s="20">
        <v>0</v>
      </c>
      <c r="T18" s="20">
        <v>0</v>
      </c>
      <c r="U18" s="20">
        <v>14.52</v>
      </c>
    </row>
    <row r="19" spans="1:21">
      <c r="A19" s="22" t="s">
        <v>106</v>
      </c>
      <c r="B19" s="22" t="s">
        <v>58</v>
      </c>
      <c r="C19" s="22">
        <v>264.62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8.27</v>
      </c>
      <c r="J19" s="22">
        <v>0</v>
      </c>
      <c r="K19" s="22">
        <v>0</v>
      </c>
      <c r="L19" s="22">
        <v>272.89</v>
      </c>
      <c r="M19" s="22">
        <v>0</v>
      </c>
      <c r="N19" s="22">
        <v>427.72</v>
      </c>
      <c r="O19" s="22">
        <v>427.72</v>
      </c>
      <c r="P19" s="22">
        <v>0</v>
      </c>
      <c r="Q19" s="22">
        <v>0</v>
      </c>
      <c r="R19" s="22">
        <v>14.52</v>
      </c>
      <c r="S19" s="22">
        <v>0</v>
      </c>
      <c r="T19" s="22">
        <v>0</v>
      </c>
      <c r="U19" s="22">
        <v>14.52</v>
      </c>
    </row>
    <row r="20" spans="1:21">
      <c r="A20" s="20">
        <v>1</v>
      </c>
      <c r="B20" s="20" t="s">
        <v>50</v>
      </c>
      <c r="C20" s="20">
        <v>64.569999999999993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64.569999999999993</v>
      </c>
      <c r="M20" s="20">
        <v>37.28</v>
      </c>
      <c r="N20" s="20">
        <v>0</v>
      </c>
      <c r="O20" s="20">
        <v>37.28</v>
      </c>
      <c r="P20" s="20">
        <v>0</v>
      </c>
      <c r="Q20" s="20">
        <v>0.34</v>
      </c>
      <c r="R20" s="20">
        <v>0</v>
      </c>
      <c r="S20" s="20">
        <v>0</v>
      </c>
      <c r="T20" s="20">
        <v>0</v>
      </c>
      <c r="U20" s="20">
        <v>0.34</v>
      </c>
    </row>
    <row r="21" spans="1:21">
      <c r="A21" s="22" t="s">
        <v>110</v>
      </c>
      <c r="B21" s="22" t="s">
        <v>58</v>
      </c>
      <c r="C21" s="22">
        <v>342.21</v>
      </c>
      <c r="D21" s="22">
        <v>0</v>
      </c>
      <c r="E21" s="22">
        <v>0</v>
      </c>
      <c r="F21" s="22">
        <v>0</v>
      </c>
      <c r="G21" s="22">
        <v>7.73</v>
      </c>
      <c r="H21" s="22">
        <v>0</v>
      </c>
      <c r="I21" s="22">
        <v>49.03</v>
      </c>
      <c r="J21" s="22">
        <v>0</v>
      </c>
      <c r="K21" s="22">
        <v>2</v>
      </c>
      <c r="L21" s="22">
        <v>400.97</v>
      </c>
      <c r="M21" s="22">
        <v>245.16</v>
      </c>
      <c r="N21" s="22">
        <v>444.06</v>
      </c>
      <c r="O21" s="22">
        <v>689.22</v>
      </c>
      <c r="P21" s="22">
        <v>0</v>
      </c>
      <c r="Q21" s="22">
        <v>6</v>
      </c>
      <c r="R21" s="22">
        <v>35.409999999999997</v>
      </c>
      <c r="S21" s="22">
        <v>0</v>
      </c>
      <c r="T21" s="22">
        <v>0</v>
      </c>
      <c r="U21" s="22">
        <v>41.41</v>
      </c>
    </row>
    <row r="24" spans="1:21">
      <c r="A24" s="209" t="s">
        <v>648</v>
      </c>
      <c r="B24" s="210"/>
      <c r="C24" s="210"/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</row>
    <row r="25" spans="1:21">
      <c r="A25" s="209" t="s">
        <v>653</v>
      </c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</row>
    <row r="26" spans="1:21">
      <c r="A26" s="209" t="s">
        <v>650</v>
      </c>
      <c r="B26" s="210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</row>
    <row r="27" spans="1:21">
      <c r="A27" s="213" t="s">
        <v>75</v>
      </c>
      <c r="B27" s="210"/>
      <c r="C27" s="210"/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N27" s="210"/>
      <c r="O27" s="210"/>
      <c r="P27" s="210"/>
      <c r="Q27" s="210"/>
      <c r="R27" s="210"/>
      <c r="S27" s="210"/>
      <c r="T27" s="210"/>
      <c r="U27" s="210"/>
    </row>
    <row r="28" spans="1:21" ht="45">
      <c r="A28" s="24" t="s">
        <v>94</v>
      </c>
      <c r="B28" s="24" t="s">
        <v>2</v>
      </c>
      <c r="C28" s="24" t="s">
        <v>155</v>
      </c>
      <c r="D28" s="24" t="s">
        <v>156</v>
      </c>
      <c r="E28" s="24" t="s">
        <v>157</v>
      </c>
      <c r="F28" s="24" t="s">
        <v>158</v>
      </c>
      <c r="G28" s="24" t="s">
        <v>159</v>
      </c>
      <c r="H28" s="24" t="s">
        <v>160</v>
      </c>
      <c r="I28" s="24" t="s">
        <v>161</v>
      </c>
      <c r="J28" s="24" t="s">
        <v>162</v>
      </c>
      <c r="K28" s="24" t="s">
        <v>163</v>
      </c>
      <c r="L28" s="24" t="s">
        <v>164</v>
      </c>
      <c r="M28" s="24" t="s">
        <v>165</v>
      </c>
      <c r="N28" s="24" t="s">
        <v>166</v>
      </c>
      <c r="O28" s="24" t="s">
        <v>167</v>
      </c>
      <c r="P28" s="24" t="s">
        <v>168</v>
      </c>
      <c r="Q28" s="24" t="s">
        <v>169</v>
      </c>
      <c r="R28" s="24" t="s">
        <v>170</v>
      </c>
      <c r="S28" s="24" t="s">
        <v>171</v>
      </c>
      <c r="T28" s="24" t="s">
        <v>172</v>
      </c>
      <c r="U28" s="24" t="s">
        <v>173</v>
      </c>
    </row>
    <row r="29" spans="1:21">
      <c r="A29" s="20">
        <v>1</v>
      </c>
      <c r="B29" s="20" t="s">
        <v>19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16.89</v>
      </c>
      <c r="N29" s="20">
        <v>0</v>
      </c>
      <c r="O29" s="20">
        <v>16.89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</row>
    <row r="30" spans="1:21">
      <c r="A30" s="20">
        <v>2</v>
      </c>
      <c r="B30" s="20" t="s">
        <v>27</v>
      </c>
      <c r="C30" s="20">
        <v>18.940000000000001</v>
      </c>
      <c r="D30" s="20">
        <v>0</v>
      </c>
      <c r="E30" s="20">
        <v>0</v>
      </c>
      <c r="F30" s="20">
        <v>0</v>
      </c>
      <c r="G30" s="20">
        <v>0.75</v>
      </c>
      <c r="H30" s="20">
        <v>0</v>
      </c>
      <c r="I30" s="20">
        <v>0</v>
      </c>
      <c r="J30" s="20">
        <v>0</v>
      </c>
      <c r="K30" s="20">
        <v>0</v>
      </c>
      <c r="L30" s="20">
        <v>19.690000000000001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</row>
    <row r="31" spans="1:21">
      <c r="A31" s="22" t="s">
        <v>104</v>
      </c>
      <c r="B31" s="22" t="s">
        <v>58</v>
      </c>
      <c r="C31" s="22">
        <v>18.940000000000001</v>
      </c>
      <c r="D31" s="22">
        <v>0</v>
      </c>
      <c r="E31" s="22">
        <v>0</v>
      </c>
      <c r="F31" s="22">
        <v>0</v>
      </c>
      <c r="G31" s="22">
        <v>0.75</v>
      </c>
      <c r="H31" s="22">
        <v>0</v>
      </c>
      <c r="I31" s="22">
        <v>0</v>
      </c>
      <c r="J31" s="22">
        <v>0</v>
      </c>
      <c r="K31" s="22">
        <v>0</v>
      </c>
      <c r="L31" s="22">
        <v>19.690000000000001</v>
      </c>
      <c r="M31" s="22">
        <v>16.89</v>
      </c>
      <c r="N31" s="22">
        <v>0</v>
      </c>
      <c r="O31" s="22">
        <v>16.89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</row>
    <row r="32" spans="1:21">
      <c r="A32" s="20">
        <v>1</v>
      </c>
      <c r="B32" s="20" t="s">
        <v>37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1.39</v>
      </c>
      <c r="J32" s="20">
        <v>0</v>
      </c>
      <c r="K32" s="20">
        <v>0</v>
      </c>
      <c r="L32" s="20">
        <v>1.39</v>
      </c>
      <c r="M32" s="20">
        <v>11.96</v>
      </c>
      <c r="N32" s="20">
        <v>0</v>
      </c>
      <c r="O32" s="20">
        <v>11.96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</row>
    <row r="33" spans="1:21">
      <c r="A33" s="20">
        <v>2</v>
      </c>
      <c r="B33" s="20" t="s">
        <v>40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</row>
    <row r="34" spans="1:21">
      <c r="A34" s="20">
        <v>3</v>
      </c>
      <c r="B34" s="20" t="s">
        <v>34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</row>
    <row r="35" spans="1:21" ht="30">
      <c r="A35" s="20">
        <v>4</v>
      </c>
      <c r="B35" s="20" t="s">
        <v>35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</row>
    <row r="36" spans="1:21">
      <c r="A36" s="22" t="s">
        <v>105</v>
      </c>
      <c r="B36" s="22" t="s">
        <v>58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1.39</v>
      </c>
      <c r="J36" s="22">
        <v>0</v>
      </c>
      <c r="K36" s="22">
        <v>0</v>
      </c>
      <c r="L36" s="22">
        <v>1.39</v>
      </c>
      <c r="M36" s="22">
        <v>11.96</v>
      </c>
      <c r="N36" s="22">
        <v>0</v>
      </c>
      <c r="O36" s="22">
        <v>11.96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</row>
    <row r="37" spans="1:21">
      <c r="A37" s="20">
        <v>1</v>
      </c>
      <c r="B37" s="20" t="s">
        <v>47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</row>
    <row r="38" spans="1:21">
      <c r="A38" s="22" t="s">
        <v>106</v>
      </c>
      <c r="B38" s="22" t="s">
        <v>58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</row>
    <row r="39" spans="1:21">
      <c r="A39" s="20">
        <v>1</v>
      </c>
      <c r="B39" s="20" t="s">
        <v>50</v>
      </c>
      <c r="C39" s="20">
        <v>49.05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49.05</v>
      </c>
      <c r="M39" s="20">
        <v>0.6</v>
      </c>
      <c r="N39" s="20">
        <v>0</v>
      </c>
      <c r="O39" s="20">
        <v>0.6</v>
      </c>
      <c r="P39" s="20">
        <v>0</v>
      </c>
      <c r="Q39" s="20">
        <v>0</v>
      </c>
      <c r="R39" s="20">
        <v>9.5500000000000007</v>
      </c>
      <c r="S39" s="20">
        <v>0</v>
      </c>
      <c r="T39" s="20">
        <v>0</v>
      </c>
      <c r="U39" s="20">
        <v>9.5500000000000007</v>
      </c>
    </row>
    <row r="40" spans="1:21">
      <c r="A40" s="22" t="s">
        <v>110</v>
      </c>
      <c r="B40" s="22" t="s">
        <v>58</v>
      </c>
      <c r="C40" s="22">
        <v>67.989999999999995</v>
      </c>
      <c r="D40" s="22">
        <v>0</v>
      </c>
      <c r="E40" s="22">
        <v>0</v>
      </c>
      <c r="F40" s="22">
        <v>0</v>
      </c>
      <c r="G40" s="22">
        <v>0.75</v>
      </c>
      <c r="H40" s="22">
        <v>0</v>
      </c>
      <c r="I40" s="22">
        <v>1.39</v>
      </c>
      <c r="J40" s="22">
        <v>0</v>
      </c>
      <c r="K40" s="22">
        <v>0</v>
      </c>
      <c r="L40" s="22">
        <v>70.13</v>
      </c>
      <c r="M40" s="22">
        <v>29.45</v>
      </c>
      <c r="N40" s="22">
        <v>0</v>
      </c>
      <c r="O40" s="22">
        <v>29.45</v>
      </c>
      <c r="P40" s="22">
        <v>0</v>
      </c>
      <c r="Q40" s="22">
        <v>0</v>
      </c>
      <c r="R40" s="22">
        <v>9.5500000000000007</v>
      </c>
      <c r="S40" s="22">
        <v>0</v>
      </c>
      <c r="T40" s="22">
        <v>0</v>
      </c>
      <c r="U40" s="22">
        <v>9.5500000000000007</v>
      </c>
    </row>
  </sheetData>
  <mergeCells count="8">
    <mergeCell ref="A26:U26"/>
    <mergeCell ref="A27:U27"/>
    <mergeCell ref="A1:U1"/>
    <mergeCell ref="A2:U2"/>
    <mergeCell ref="A3:U3"/>
    <mergeCell ref="A4:U4"/>
    <mergeCell ref="A24:U24"/>
    <mergeCell ref="A25:U25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workbookViewId="0">
      <selection activeCell="H36" sqref="H36"/>
    </sheetView>
  </sheetViews>
  <sheetFormatPr defaultRowHeight="15"/>
  <cols>
    <col min="2" max="9" width="11.85546875"/>
    <col min="10" max="10" width="12.85546875" customWidth="1"/>
  </cols>
  <sheetData>
    <row r="1" spans="1:21">
      <c r="A1" s="209" t="s">
        <v>648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</row>
    <row r="2" spans="1:21">
      <c r="A2" s="209" t="s">
        <v>652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</row>
    <row r="3" spans="1:21">
      <c r="A3" s="209" t="s">
        <v>650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</row>
    <row r="4" spans="1:21">
      <c r="A4" s="213" t="s">
        <v>75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</row>
    <row r="5" spans="1:21" ht="45">
      <c r="A5" s="24" t="s">
        <v>94</v>
      </c>
      <c r="B5" s="24" t="s">
        <v>2</v>
      </c>
      <c r="C5" s="24" t="s">
        <v>155</v>
      </c>
      <c r="D5" s="24" t="s">
        <v>156</v>
      </c>
      <c r="E5" s="24" t="s">
        <v>157</v>
      </c>
      <c r="F5" s="24" t="s">
        <v>158</v>
      </c>
      <c r="G5" s="24" t="s">
        <v>159</v>
      </c>
      <c r="H5" s="24" t="s">
        <v>160</v>
      </c>
      <c r="I5" s="24" t="s">
        <v>161</v>
      </c>
      <c r="J5" s="24" t="s">
        <v>162</v>
      </c>
      <c r="K5" s="24" t="s">
        <v>163</v>
      </c>
      <c r="L5" s="24" t="s">
        <v>164</v>
      </c>
      <c r="M5" s="24" t="s">
        <v>165</v>
      </c>
      <c r="N5" s="24" t="s">
        <v>166</v>
      </c>
      <c r="O5" s="24" t="s">
        <v>167</v>
      </c>
      <c r="P5" s="24" t="s">
        <v>168</v>
      </c>
      <c r="Q5" s="24" t="s">
        <v>169</v>
      </c>
      <c r="R5" s="24" t="s">
        <v>170</v>
      </c>
      <c r="S5" s="24" t="s">
        <v>171</v>
      </c>
      <c r="T5" s="24" t="s">
        <v>172</v>
      </c>
      <c r="U5" s="24" t="s">
        <v>173</v>
      </c>
    </row>
    <row r="6" spans="1:21">
      <c r="A6" s="20">
        <v>1</v>
      </c>
      <c r="B6" s="20" t="s">
        <v>17</v>
      </c>
      <c r="C6" s="20">
        <v>4.7</v>
      </c>
      <c r="D6" s="20">
        <v>0</v>
      </c>
      <c r="E6" s="20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4.7</v>
      </c>
      <c r="M6" s="20">
        <v>18.79</v>
      </c>
      <c r="N6" s="20">
        <v>2.85</v>
      </c>
      <c r="O6" s="20">
        <v>21.64</v>
      </c>
      <c r="P6" s="20">
        <v>0</v>
      </c>
      <c r="Q6" s="20">
        <v>0.5</v>
      </c>
      <c r="R6" s="20">
        <v>33.25</v>
      </c>
      <c r="S6" s="20">
        <v>0</v>
      </c>
      <c r="T6" s="20">
        <v>10.34</v>
      </c>
      <c r="U6" s="20">
        <v>44.09</v>
      </c>
    </row>
    <row r="7" spans="1:21">
      <c r="A7" s="20">
        <v>2</v>
      </c>
      <c r="B7" s="20" t="s">
        <v>19</v>
      </c>
      <c r="C7" s="20">
        <v>0.45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0.45</v>
      </c>
      <c r="M7" s="20">
        <v>8.52</v>
      </c>
      <c r="N7" s="20">
        <v>0</v>
      </c>
      <c r="O7" s="20">
        <v>8.52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</row>
    <row r="8" spans="1:21">
      <c r="A8" s="20">
        <v>3</v>
      </c>
      <c r="B8" s="20" t="s">
        <v>22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12.6</v>
      </c>
      <c r="S8" s="20">
        <v>0</v>
      </c>
      <c r="T8" s="20">
        <v>0</v>
      </c>
      <c r="U8" s="20">
        <v>12.6</v>
      </c>
    </row>
    <row r="9" spans="1:21">
      <c r="A9" s="20">
        <v>4</v>
      </c>
      <c r="B9" s="20" t="s">
        <v>25</v>
      </c>
      <c r="C9" s="20">
        <v>1.5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1.5</v>
      </c>
      <c r="M9" s="20">
        <v>4</v>
      </c>
      <c r="N9" s="20">
        <v>3.2</v>
      </c>
      <c r="O9" s="20">
        <v>7.2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</row>
    <row r="10" spans="1:21">
      <c r="A10" s="20">
        <v>5</v>
      </c>
      <c r="B10" s="20" t="s">
        <v>27</v>
      </c>
      <c r="C10" s="20">
        <v>70.209999999999994</v>
      </c>
      <c r="D10" s="20">
        <v>0</v>
      </c>
      <c r="E10" s="20">
        <v>0</v>
      </c>
      <c r="F10" s="20">
        <v>0</v>
      </c>
      <c r="G10" s="20">
        <v>23.41</v>
      </c>
      <c r="H10" s="20">
        <v>0</v>
      </c>
      <c r="I10" s="20">
        <v>0</v>
      </c>
      <c r="J10" s="20">
        <v>0</v>
      </c>
      <c r="K10" s="20">
        <v>0</v>
      </c>
      <c r="L10" s="20">
        <v>93.62</v>
      </c>
      <c r="M10" s="20">
        <v>43.25</v>
      </c>
      <c r="N10" s="20">
        <v>28.83</v>
      </c>
      <c r="O10" s="20">
        <v>72.08</v>
      </c>
      <c r="P10" s="20">
        <v>0</v>
      </c>
      <c r="Q10" s="20">
        <v>14.43</v>
      </c>
      <c r="R10" s="20">
        <v>43.06</v>
      </c>
      <c r="S10" s="20">
        <v>0</v>
      </c>
      <c r="T10" s="20">
        <v>0</v>
      </c>
      <c r="U10" s="20">
        <v>57.49</v>
      </c>
    </row>
    <row r="11" spans="1:21">
      <c r="A11" s="20">
        <v>6</v>
      </c>
      <c r="B11" s="20" t="s">
        <v>28</v>
      </c>
      <c r="C11" s="20">
        <v>3.83</v>
      </c>
      <c r="D11" s="20">
        <v>0.15</v>
      </c>
      <c r="E11" s="20">
        <v>0.87</v>
      </c>
      <c r="F11" s="20">
        <v>0.35</v>
      </c>
      <c r="G11" s="20">
        <v>0.63</v>
      </c>
      <c r="H11" s="20">
        <v>0</v>
      </c>
      <c r="I11" s="20">
        <v>0</v>
      </c>
      <c r="J11" s="20">
        <v>0</v>
      </c>
      <c r="K11" s="20">
        <v>0</v>
      </c>
      <c r="L11" s="20">
        <v>5.83</v>
      </c>
      <c r="M11" s="20">
        <v>5.27</v>
      </c>
      <c r="N11" s="20">
        <v>17.670000000000002</v>
      </c>
      <c r="O11" s="20">
        <v>22.94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</row>
    <row r="12" spans="1:21">
      <c r="A12" s="20">
        <v>7</v>
      </c>
      <c r="B12" s="20" t="s">
        <v>29</v>
      </c>
      <c r="C12" s="20">
        <v>3.85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8.4600000000000009</v>
      </c>
      <c r="L12" s="20">
        <v>12.31</v>
      </c>
      <c r="M12" s="20">
        <v>8.6199999999999992</v>
      </c>
      <c r="N12" s="20">
        <v>7</v>
      </c>
      <c r="O12" s="20">
        <v>15.62</v>
      </c>
      <c r="P12" s="20">
        <v>0</v>
      </c>
      <c r="Q12" s="20">
        <v>0</v>
      </c>
      <c r="R12" s="20">
        <v>20.8</v>
      </c>
      <c r="S12" s="20">
        <v>0</v>
      </c>
      <c r="T12" s="20">
        <v>0</v>
      </c>
      <c r="U12" s="20">
        <v>20.8</v>
      </c>
    </row>
    <row r="13" spans="1:21">
      <c r="A13" s="20">
        <v>8</v>
      </c>
      <c r="B13" s="20" t="s">
        <v>30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14.31</v>
      </c>
      <c r="N13" s="20">
        <v>38.99</v>
      </c>
      <c r="O13" s="20">
        <v>53.3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</row>
    <row r="14" spans="1:21">
      <c r="A14" s="22" t="s">
        <v>104</v>
      </c>
      <c r="B14" s="22" t="s">
        <v>58</v>
      </c>
      <c r="C14" s="22">
        <v>84.54</v>
      </c>
      <c r="D14" s="22">
        <v>0.15</v>
      </c>
      <c r="E14" s="22">
        <v>0.87</v>
      </c>
      <c r="F14" s="22">
        <v>0.35</v>
      </c>
      <c r="G14" s="22">
        <v>24.04</v>
      </c>
      <c r="H14" s="22">
        <v>0</v>
      </c>
      <c r="I14" s="22">
        <v>0</v>
      </c>
      <c r="J14" s="22">
        <v>0</v>
      </c>
      <c r="K14" s="22">
        <v>8.4600000000000009</v>
      </c>
      <c r="L14" s="22">
        <v>118.41</v>
      </c>
      <c r="M14" s="22">
        <v>102.76</v>
      </c>
      <c r="N14" s="22">
        <v>98.54</v>
      </c>
      <c r="O14" s="22">
        <v>201.3</v>
      </c>
      <c r="P14" s="22">
        <v>0</v>
      </c>
      <c r="Q14" s="22">
        <v>14.93</v>
      </c>
      <c r="R14" s="22">
        <v>109.71</v>
      </c>
      <c r="S14" s="22">
        <v>0</v>
      </c>
      <c r="T14" s="22">
        <v>10.34</v>
      </c>
      <c r="U14" s="22">
        <v>134.97999999999999</v>
      </c>
    </row>
    <row r="15" spans="1:21">
      <c r="A15" s="20">
        <v>1</v>
      </c>
      <c r="B15" s="20" t="s">
        <v>37</v>
      </c>
      <c r="C15" s="20">
        <v>12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27.1</v>
      </c>
      <c r="J15" s="20">
        <v>0</v>
      </c>
      <c r="K15" s="20">
        <v>0</v>
      </c>
      <c r="L15" s="20">
        <v>39.1</v>
      </c>
      <c r="M15" s="20">
        <v>42.65</v>
      </c>
      <c r="N15" s="20">
        <v>0</v>
      </c>
      <c r="O15" s="20">
        <v>42.65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</row>
    <row r="16" spans="1:21">
      <c r="A16" s="20">
        <v>2</v>
      </c>
      <c r="B16" s="20" t="s">
        <v>40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</row>
    <row r="17" spans="1:21">
      <c r="A17" s="20">
        <v>3</v>
      </c>
      <c r="B17" s="20" t="s">
        <v>34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</row>
    <row r="18" spans="1:21">
      <c r="A18" s="20">
        <v>4</v>
      </c>
      <c r="B18" s="20" t="s">
        <v>35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</row>
    <row r="19" spans="1:21">
      <c r="A19" s="22" t="s">
        <v>105</v>
      </c>
      <c r="B19" s="22" t="s">
        <v>58</v>
      </c>
      <c r="C19" s="22">
        <v>12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27.1</v>
      </c>
      <c r="J19" s="22">
        <v>0</v>
      </c>
      <c r="K19" s="22">
        <v>0</v>
      </c>
      <c r="L19" s="22">
        <v>39.1</v>
      </c>
      <c r="M19" s="22">
        <v>42.65</v>
      </c>
      <c r="N19" s="22">
        <v>0</v>
      </c>
      <c r="O19" s="22">
        <v>42.65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</row>
    <row r="20" spans="1:21">
      <c r="A20" s="20">
        <v>1</v>
      </c>
      <c r="B20" s="20" t="s">
        <v>47</v>
      </c>
      <c r="C20" s="20">
        <v>349.65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0.64</v>
      </c>
      <c r="J20" s="20">
        <v>0</v>
      </c>
      <c r="K20" s="20">
        <v>0</v>
      </c>
      <c r="L20" s="20">
        <v>350.29</v>
      </c>
      <c r="M20" s="20">
        <v>0</v>
      </c>
      <c r="N20" s="20">
        <v>111.9</v>
      </c>
      <c r="O20" s="20">
        <v>111.9</v>
      </c>
      <c r="P20" s="20">
        <v>0</v>
      </c>
      <c r="Q20" s="20">
        <v>0</v>
      </c>
      <c r="R20" s="20">
        <v>14.61</v>
      </c>
      <c r="S20" s="20">
        <v>0</v>
      </c>
      <c r="T20" s="20">
        <v>0</v>
      </c>
      <c r="U20" s="20">
        <v>14.61</v>
      </c>
    </row>
    <row r="21" spans="1:21">
      <c r="A21" s="22" t="s">
        <v>106</v>
      </c>
      <c r="B21" s="22" t="s">
        <v>58</v>
      </c>
      <c r="C21" s="22">
        <v>349.65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0.64</v>
      </c>
      <c r="J21" s="22">
        <v>0</v>
      </c>
      <c r="K21" s="22">
        <v>0</v>
      </c>
      <c r="L21" s="22">
        <v>350.29</v>
      </c>
      <c r="M21" s="22">
        <v>0</v>
      </c>
      <c r="N21" s="22">
        <v>111.9</v>
      </c>
      <c r="O21" s="22">
        <v>111.9</v>
      </c>
      <c r="P21" s="22">
        <v>0</v>
      </c>
      <c r="Q21" s="22">
        <v>0</v>
      </c>
      <c r="R21" s="22">
        <v>14.61</v>
      </c>
      <c r="S21" s="22">
        <v>0</v>
      </c>
      <c r="T21" s="22">
        <v>0</v>
      </c>
      <c r="U21" s="22">
        <v>14.61</v>
      </c>
    </row>
    <row r="22" spans="1:21">
      <c r="A22" s="20">
        <v>1</v>
      </c>
      <c r="B22" s="20" t="s">
        <v>50</v>
      </c>
      <c r="C22" s="20">
        <v>178.02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178.02</v>
      </c>
      <c r="M22" s="20">
        <v>13.08</v>
      </c>
      <c r="N22" s="20">
        <v>0</v>
      </c>
      <c r="O22" s="20">
        <v>13.08</v>
      </c>
      <c r="P22" s="20">
        <v>0</v>
      </c>
      <c r="Q22" s="20">
        <v>0.81</v>
      </c>
      <c r="R22" s="20">
        <v>6.01</v>
      </c>
      <c r="S22" s="20">
        <v>4.4000000000000004</v>
      </c>
      <c r="T22" s="20">
        <v>0</v>
      </c>
      <c r="U22" s="20">
        <v>11.22</v>
      </c>
    </row>
    <row r="23" spans="1:21">
      <c r="A23" s="22" t="s">
        <v>110</v>
      </c>
      <c r="B23" s="22" t="s">
        <v>58</v>
      </c>
      <c r="C23" s="22">
        <v>624.21</v>
      </c>
      <c r="D23" s="22">
        <v>0.15</v>
      </c>
      <c r="E23" s="22">
        <v>0.87</v>
      </c>
      <c r="F23" s="22">
        <v>0.35</v>
      </c>
      <c r="G23" s="22">
        <v>24.04</v>
      </c>
      <c r="H23" s="22">
        <v>0</v>
      </c>
      <c r="I23" s="22">
        <v>27.74</v>
      </c>
      <c r="J23" s="22">
        <v>0</v>
      </c>
      <c r="K23" s="22">
        <v>8.4600000000000009</v>
      </c>
      <c r="L23" s="22">
        <v>685.82</v>
      </c>
      <c r="M23" s="22">
        <v>158.49</v>
      </c>
      <c r="N23" s="22">
        <v>210.44</v>
      </c>
      <c r="O23" s="22">
        <v>368.93</v>
      </c>
      <c r="P23" s="22">
        <v>0</v>
      </c>
      <c r="Q23" s="22">
        <v>15.74</v>
      </c>
      <c r="R23" s="22">
        <v>130.33000000000001</v>
      </c>
      <c r="S23" s="22">
        <v>4.4000000000000004</v>
      </c>
      <c r="T23" s="22">
        <v>10.34</v>
      </c>
      <c r="U23" s="22">
        <v>160.81</v>
      </c>
    </row>
    <row r="26" spans="1:21">
      <c r="A26" s="209" t="s">
        <v>648</v>
      </c>
      <c r="B26" s="210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</row>
    <row r="27" spans="1:21">
      <c r="A27" s="209" t="s">
        <v>654</v>
      </c>
      <c r="B27" s="210"/>
      <c r="C27" s="210"/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N27" s="210"/>
      <c r="O27" s="210"/>
      <c r="P27" s="210"/>
      <c r="Q27" s="210"/>
      <c r="R27" s="210"/>
      <c r="S27" s="210"/>
      <c r="T27" s="210"/>
      <c r="U27" s="210"/>
    </row>
    <row r="28" spans="1:21">
      <c r="A28" s="209" t="s">
        <v>650</v>
      </c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10"/>
      <c r="P28" s="210"/>
      <c r="Q28" s="210"/>
      <c r="R28" s="210"/>
      <c r="S28" s="210"/>
      <c r="T28" s="210"/>
      <c r="U28" s="210"/>
    </row>
    <row r="29" spans="1:21">
      <c r="A29" s="213" t="s">
        <v>75</v>
      </c>
      <c r="B29" s="210"/>
      <c r="C29" s="210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</row>
    <row r="30" spans="1:21" ht="45">
      <c r="A30" s="24" t="s">
        <v>94</v>
      </c>
      <c r="B30" s="24" t="s">
        <v>2</v>
      </c>
      <c r="C30" s="24" t="s">
        <v>155</v>
      </c>
      <c r="D30" s="24" t="s">
        <v>156</v>
      </c>
      <c r="E30" s="24" t="s">
        <v>157</v>
      </c>
      <c r="F30" s="24" t="s">
        <v>158</v>
      </c>
      <c r="G30" s="24" t="s">
        <v>159</v>
      </c>
      <c r="H30" s="24" t="s">
        <v>160</v>
      </c>
      <c r="I30" s="24" t="s">
        <v>161</v>
      </c>
      <c r="J30" s="24" t="s">
        <v>162</v>
      </c>
      <c r="K30" s="24" t="s">
        <v>163</v>
      </c>
      <c r="L30" s="24" t="s">
        <v>164</v>
      </c>
      <c r="M30" s="24" t="s">
        <v>165</v>
      </c>
      <c r="N30" s="24" t="s">
        <v>166</v>
      </c>
      <c r="O30" s="24" t="s">
        <v>167</v>
      </c>
      <c r="P30" s="24" t="s">
        <v>168</v>
      </c>
      <c r="Q30" s="24" t="s">
        <v>169</v>
      </c>
      <c r="R30" s="24" t="s">
        <v>170</v>
      </c>
      <c r="S30" s="24" t="s">
        <v>171</v>
      </c>
      <c r="T30" s="24" t="s">
        <v>172</v>
      </c>
      <c r="U30" s="24" t="s">
        <v>173</v>
      </c>
    </row>
    <row r="31" spans="1:21">
      <c r="A31" s="20">
        <v>1</v>
      </c>
      <c r="B31" s="20" t="s">
        <v>19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319.91000000000003</v>
      </c>
      <c r="N31" s="20">
        <v>0</v>
      </c>
      <c r="O31" s="20">
        <v>319.91000000000003</v>
      </c>
      <c r="P31" s="20">
        <v>0</v>
      </c>
      <c r="Q31" s="20">
        <v>7.3</v>
      </c>
      <c r="R31" s="20">
        <v>90.16</v>
      </c>
      <c r="S31" s="20">
        <v>0</v>
      </c>
      <c r="T31" s="20">
        <v>0</v>
      </c>
      <c r="U31" s="20">
        <v>97.46</v>
      </c>
    </row>
    <row r="32" spans="1:21">
      <c r="A32" s="20">
        <v>2</v>
      </c>
      <c r="B32" s="20" t="s">
        <v>27</v>
      </c>
      <c r="C32" s="20">
        <v>50.75</v>
      </c>
      <c r="D32" s="20">
        <v>0</v>
      </c>
      <c r="E32" s="20">
        <v>0</v>
      </c>
      <c r="F32" s="20">
        <v>0</v>
      </c>
      <c r="G32" s="20">
        <v>4</v>
      </c>
      <c r="H32" s="20">
        <v>0</v>
      </c>
      <c r="I32" s="20">
        <v>0</v>
      </c>
      <c r="J32" s="20">
        <v>0</v>
      </c>
      <c r="K32" s="20">
        <v>0</v>
      </c>
      <c r="L32" s="20">
        <v>54.75</v>
      </c>
      <c r="M32" s="20">
        <v>56.28</v>
      </c>
      <c r="N32" s="20">
        <v>37.520000000000003</v>
      </c>
      <c r="O32" s="20">
        <v>93.8</v>
      </c>
      <c r="P32" s="20">
        <v>0</v>
      </c>
      <c r="Q32" s="20">
        <v>1.71</v>
      </c>
      <c r="R32" s="20">
        <v>40.1</v>
      </c>
      <c r="S32" s="20">
        <v>0</v>
      </c>
      <c r="T32" s="20">
        <v>0</v>
      </c>
      <c r="U32" s="20">
        <v>41.81</v>
      </c>
    </row>
    <row r="33" spans="1:21">
      <c r="A33" s="20">
        <v>3</v>
      </c>
      <c r="B33" s="20" t="s">
        <v>30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94.55</v>
      </c>
      <c r="N33" s="20">
        <v>358.41</v>
      </c>
      <c r="O33" s="20">
        <v>452.96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</row>
    <row r="34" spans="1:21">
      <c r="A34" s="20">
        <v>4</v>
      </c>
      <c r="B34" s="20" t="s">
        <v>31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11.97</v>
      </c>
      <c r="N34" s="20">
        <v>0</v>
      </c>
      <c r="O34" s="20">
        <v>11.97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</row>
    <row r="35" spans="1:21">
      <c r="A35" s="22" t="s">
        <v>104</v>
      </c>
      <c r="B35" s="22" t="s">
        <v>58</v>
      </c>
      <c r="C35" s="22">
        <v>50.75</v>
      </c>
      <c r="D35" s="22">
        <v>0</v>
      </c>
      <c r="E35" s="22">
        <v>0</v>
      </c>
      <c r="F35" s="22">
        <v>0</v>
      </c>
      <c r="G35" s="22">
        <v>4</v>
      </c>
      <c r="H35" s="22">
        <v>0</v>
      </c>
      <c r="I35" s="22">
        <v>0</v>
      </c>
      <c r="J35" s="22">
        <v>0</v>
      </c>
      <c r="K35" s="22">
        <v>0</v>
      </c>
      <c r="L35" s="22">
        <v>54.75</v>
      </c>
      <c r="M35" s="22">
        <v>482.71</v>
      </c>
      <c r="N35" s="22">
        <v>395.93</v>
      </c>
      <c r="O35" s="22">
        <v>878.64</v>
      </c>
      <c r="P35" s="22">
        <v>0</v>
      </c>
      <c r="Q35" s="22">
        <v>9.01</v>
      </c>
      <c r="R35" s="22">
        <v>130.26</v>
      </c>
      <c r="S35" s="22">
        <v>0</v>
      </c>
      <c r="T35" s="22">
        <v>0</v>
      </c>
      <c r="U35" s="22">
        <v>139.27000000000001</v>
      </c>
    </row>
    <row r="36" spans="1:21">
      <c r="A36" s="20">
        <v>1</v>
      </c>
      <c r="B36" s="20" t="s">
        <v>37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9.86</v>
      </c>
      <c r="N36" s="20">
        <v>0</v>
      </c>
      <c r="O36" s="20">
        <v>9.86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</row>
    <row r="37" spans="1:21">
      <c r="A37" s="20">
        <v>2</v>
      </c>
      <c r="B37" s="20" t="s">
        <v>40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</row>
    <row r="38" spans="1:21">
      <c r="A38" s="20">
        <v>3</v>
      </c>
      <c r="B38" s="20" t="s">
        <v>34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</row>
    <row r="39" spans="1:21">
      <c r="A39" s="20">
        <v>4</v>
      </c>
      <c r="B39" s="20" t="s">
        <v>35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</row>
    <row r="40" spans="1:21">
      <c r="A40" s="22" t="s">
        <v>105</v>
      </c>
      <c r="B40" s="22" t="s">
        <v>58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9.86</v>
      </c>
      <c r="N40" s="22">
        <v>0</v>
      </c>
      <c r="O40" s="22">
        <v>9.86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</row>
    <row r="41" spans="1:21">
      <c r="A41" s="20">
        <v>1</v>
      </c>
      <c r="B41" s="20" t="s">
        <v>47</v>
      </c>
      <c r="C41" s="20">
        <v>19.46</v>
      </c>
      <c r="D41" s="20">
        <v>0</v>
      </c>
      <c r="E41" s="20">
        <v>0</v>
      </c>
      <c r="F41" s="20">
        <v>1.5</v>
      </c>
      <c r="G41" s="20">
        <v>0</v>
      </c>
      <c r="H41" s="20">
        <v>0</v>
      </c>
      <c r="I41" s="20">
        <v>20.82</v>
      </c>
      <c r="J41" s="20">
        <v>0</v>
      </c>
      <c r="K41" s="20">
        <v>0</v>
      </c>
      <c r="L41" s="20">
        <v>41.78</v>
      </c>
      <c r="M41" s="20">
        <v>0</v>
      </c>
      <c r="N41" s="20">
        <v>201.34</v>
      </c>
      <c r="O41" s="20">
        <v>201.34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</row>
    <row r="42" spans="1:21">
      <c r="A42" s="22" t="s">
        <v>106</v>
      </c>
      <c r="B42" s="22" t="s">
        <v>58</v>
      </c>
      <c r="C42" s="22">
        <v>19.46</v>
      </c>
      <c r="D42" s="22">
        <v>0</v>
      </c>
      <c r="E42" s="22">
        <v>0</v>
      </c>
      <c r="F42" s="22">
        <v>1.5</v>
      </c>
      <c r="G42" s="22">
        <v>0</v>
      </c>
      <c r="H42" s="22">
        <v>0</v>
      </c>
      <c r="I42" s="22">
        <v>20.82</v>
      </c>
      <c r="J42" s="22">
        <v>0</v>
      </c>
      <c r="K42" s="22">
        <v>0</v>
      </c>
      <c r="L42" s="22">
        <v>41.78</v>
      </c>
      <c r="M42" s="22">
        <v>0</v>
      </c>
      <c r="N42" s="22">
        <v>201.34</v>
      </c>
      <c r="O42" s="22">
        <v>201.34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</row>
    <row r="43" spans="1:21">
      <c r="A43" s="20">
        <v>1</v>
      </c>
      <c r="B43" s="20" t="s">
        <v>50</v>
      </c>
      <c r="C43" s="20">
        <v>179.29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179.29</v>
      </c>
      <c r="M43" s="20">
        <v>700.44</v>
      </c>
      <c r="N43" s="20">
        <v>0</v>
      </c>
      <c r="O43" s="20">
        <v>700.44</v>
      </c>
      <c r="P43" s="20">
        <v>0</v>
      </c>
      <c r="Q43" s="20">
        <v>0.79</v>
      </c>
      <c r="R43" s="20">
        <v>10.86</v>
      </c>
      <c r="S43" s="20">
        <v>0</v>
      </c>
      <c r="T43" s="20">
        <v>0</v>
      </c>
      <c r="U43" s="20">
        <v>11.65</v>
      </c>
    </row>
    <row r="44" spans="1:21">
      <c r="A44" s="20">
        <v>2</v>
      </c>
      <c r="B44" s="20" t="s">
        <v>52</v>
      </c>
      <c r="C44" s="20">
        <v>0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0</v>
      </c>
    </row>
    <row r="45" spans="1:21">
      <c r="A45" s="22" t="s">
        <v>110</v>
      </c>
      <c r="B45" s="22" t="s">
        <v>58</v>
      </c>
      <c r="C45" s="22">
        <v>249.5</v>
      </c>
      <c r="D45" s="22">
        <v>0</v>
      </c>
      <c r="E45" s="22">
        <v>0</v>
      </c>
      <c r="F45" s="22">
        <v>1.5</v>
      </c>
      <c r="G45" s="22">
        <v>4</v>
      </c>
      <c r="H45" s="22">
        <v>0</v>
      </c>
      <c r="I45" s="22">
        <v>20.82</v>
      </c>
      <c r="J45" s="22">
        <v>0</v>
      </c>
      <c r="K45" s="22">
        <v>0</v>
      </c>
      <c r="L45" s="22">
        <v>275.82</v>
      </c>
      <c r="M45" s="22">
        <v>1193.01</v>
      </c>
      <c r="N45" s="22">
        <v>597.27</v>
      </c>
      <c r="O45" s="22">
        <v>1790.28</v>
      </c>
      <c r="P45" s="22">
        <v>0</v>
      </c>
      <c r="Q45" s="22">
        <v>9.8000000000000007</v>
      </c>
      <c r="R45" s="22">
        <v>141.12</v>
      </c>
      <c r="S45" s="22">
        <v>0</v>
      </c>
      <c r="T45" s="22">
        <v>0</v>
      </c>
      <c r="U45" s="22">
        <v>150.91999999999999</v>
      </c>
    </row>
  </sheetData>
  <mergeCells count="8">
    <mergeCell ref="A28:U28"/>
    <mergeCell ref="A29:U29"/>
    <mergeCell ref="A1:U1"/>
    <mergeCell ref="A2:U2"/>
    <mergeCell ref="A3:U3"/>
    <mergeCell ref="A4:U4"/>
    <mergeCell ref="A26:U26"/>
    <mergeCell ref="A27:U27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workbookViewId="0">
      <selection activeCell="L26" sqref="L26"/>
    </sheetView>
  </sheetViews>
  <sheetFormatPr defaultRowHeight="15"/>
  <cols>
    <col min="10" max="10" width="13.42578125" customWidth="1"/>
  </cols>
  <sheetData>
    <row r="1" spans="1:21">
      <c r="A1" s="209" t="s">
        <v>648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</row>
    <row r="2" spans="1:21">
      <c r="A2" s="209" t="s">
        <v>655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</row>
    <row r="3" spans="1:21">
      <c r="A3" s="209" t="s">
        <v>650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</row>
    <row r="4" spans="1:21">
      <c r="A4" s="213" t="s">
        <v>75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</row>
    <row r="5" spans="1:21" ht="45">
      <c r="A5" s="14" t="s">
        <v>94</v>
      </c>
      <c r="B5" s="14" t="s">
        <v>2</v>
      </c>
      <c r="C5" s="14" t="s">
        <v>155</v>
      </c>
      <c r="D5" s="14" t="s">
        <v>156</v>
      </c>
      <c r="E5" s="14" t="s">
        <v>157</v>
      </c>
      <c r="F5" s="14" t="s">
        <v>158</v>
      </c>
      <c r="G5" s="14" t="s">
        <v>159</v>
      </c>
      <c r="H5" s="14" t="s">
        <v>160</v>
      </c>
      <c r="I5" s="14" t="s">
        <v>161</v>
      </c>
      <c r="J5" s="14" t="s">
        <v>162</v>
      </c>
      <c r="K5" s="14" t="s">
        <v>163</v>
      </c>
      <c r="L5" s="14" t="s">
        <v>164</v>
      </c>
      <c r="M5" s="14" t="s">
        <v>165</v>
      </c>
      <c r="N5" s="14" t="s">
        <v>166</v>
      </c>
      <c r="O5" s="14" t="s">
        <v>167</v>
      </c>
      <c r="P5" s="14" t="s">
        <v>168</v>
      </c>
      <c r="Q5" s="14" t="s">
        <v>169</v>
      </c>
      <c r="R5" s="14" t="s">
        <v>170</v>
      </c>
      <c r="S5" s="14" t="s">
        <v>171</v>
      </c>
      <c r="T5" s="14" t="s">
        <v>172</v>
      </c>
      <c r="U5" s="14" t="s">
        <v>173</v>
      </c>
    </row>
    <row r="6" spans="1:21">
      <c r="A6" s="18">
        <v>1</v>
      </c>
      <c r="B6" s="18" t="s">
        <v>27</v>
      </c>
      <c r="C6" s="18">
        <v>5.24</v>
      </c>
      <c r="D6" s="18">
        <v>0</v>
      </c>
      <c r="E6" s="18">
        <v>0</v>
      </c>
      <c r="F6" s="18">
        <v>0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18">
        <v>5.24</v>
      </c>
      <c r="M6" s="18">
        <v>20.190000000000001</v>
      </c>
      <c r="N6" s="18">
        <v>13.46</v>
      </c>
      <c r="O6" s="18">
        <v>33.65</v>
      </c>
      <c r="P6" s="18">
        <v>0</v>
      </c>
      <c r="Q6" s="18">
        <v>0</v>
      </c>
      <c r="R6" s="18">
        <v>10.88</v>
      </c>
      <c r="S6" s="18">
        <v>0</v>
      </c>
      <c r="T6" s="18">
        <v>0</v>
      </c>
      <c r="U6" s="18">
        <v>10.88</v>
      </c>
    </row>
    <row r="7" spans="1:21">
      <c r="A7" s="22" t="s">
        <v>104</v>
      </c>
      <c r="B7" s="22" t="s">
        <v>58</v>
      </c>
      <c r="C7" s="22">
        <v>5.24</v>
      </c>
      <c r="D7" s="22">
        <v>0</v>
      </c>
      <c r="E7" s="22">
        <v>0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5.24</v>
      </c>
      <c r="M7" s="22">
        <v>20.190000000000001</v>
      </c>
      <c r="N7" s="22">
        <v>13.46</v>
      </c>
      <c r="O7" s="22">
        <v>33.65</v>
      </c>
      <c r="P7" s="22">
        <v>0</v>
      </c>
      <c r="Q7" s="22">
        <v>0</v>
      </c>
      <c r="R7" s="22">
        <v>10.88</v>
      </c>
      <c r="S7" s="22">
        <v>0</v>
      </c>
      <c r="T7" s="22">
        <v>0</v>
      </c>
      <c r="U7" s="22">
        <v>10.88</v>
      </c>
    </row>
    <row r="8" spans="1:21">
      <c r="A8" s="20">
        <v>1</v>
      </c>
      <c r="B8" s="20" t="s">
        <v>40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</row>
    <row r="9" spans="1:21">
      <c r="A9" s="20">
        <v>2</v>
      </c>
      <c r="B9" s="20" t="s">
        <v>34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</row>
    <row r="10" spans="1:21" ht="30">
      <c r="A10" s="20">
        <v>3</v>
      </c>
      <c r="B10" s="20" t="s">
        <v>35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</row>
    <row r="11" spans="1:21">
      <c r="A11" s="22" t="s">
        <v>105</v>
      </c>
      <c r="B11" s="22" t="s">
        <v>58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</row>
    <row r="12" spans="1:21">
      <c r="A12" s="20">
        <v>1</v>
      </c>
      <c r="B12" s="20" t="s">
        <v>47</v>
      </c>
      <c r="C12" s="20">
        <v>1.74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1.74</v>
      </c>
      <c r="M12" s="20">
        <v>0</v>
      </c>
      <c r="N12" s="20">
        <v>2.85</v>
      </c>
      <c r="O12" s="20">
        <v>2.85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</row>
    <row r="13" spans="1:21">
      <c r="A13" s="22" t="s">
        <v>106</v>
      </c>
      <c r="B13" s="22" t="s">
        <v>58</v>
      </c>
      <c r="C13" s="22">
        <v>1.74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1.74</v>
      </c>
      <c r="M13" s="22">
        <v>0</v>
      </c>
      <c r="N13" s="22">
        <v>2.85</v>
      </c>
      <c r="O13" s="22">
        <v>2.85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</row>
    <row r="14" spans="1:21">
      <c r="A14" s="20">
        <v>1</v>
      </c>
      <c r="B14" s="20" t="s">
        <v>50</v>
      </c>
      <c r="C14" s="20">
        <v>6.06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6.06</v>
      </c>
      <c r="M14" s="20">
        <v>9.24</v>
      </c>
      <c r="N14" s="20">
        <v>0</v>
      </c>
      <c r="O14" s="20">
        <v>9.24</v>
      </c>
      <c r="P14" s="20">
        <v>0</v>
      </c>
      <c r="Q14" s="20">
        <v>0.16</v>
      </c>
      <c r="R14" s="20">
        <v>0</v>
      </c>
      <c r="S14" s="20">
        <v>0</v>
      </c>
      <c r="T14" s="20">
        <v>0</v>
      </c>
      <c r="U14" s="20">
        <v>0.16</v>
      </c>
    </row>
    <row r="15" spans="1:21">
      <c r="A15" s="22" t="s">
        <v>110</v>
      </c>
      <c r="B15" s="22" t="s">
        <v>58</v>
      </c>
      <c r="C15" s="22">
        <v>13.04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13.04</v>
      </c>
      <c r="M15" s="22">
        <v>29.43</v>
      </c>
      <c r="N15" s="22">
        <v>16.309999999999999</v>
      </c>
      <c r="O15" s="22">
        <v>45.74</v>
      </c>
      <c r="P15" s="22">
        <v>0</v>
      </c>
      <c r="Q15" s="22">
        <v>0.16</v>
      </c>
      <c r="R15" s="22">
        <v>10.88</v>
      </c>
      <c r="S15" s="22">
        <v>0</v>
      </c>
      <c r="T15" s="22">
        <v>0</v>
      </c>
      <c r="U15" s="22">
        <v>11.04</v>
      </c>
    </row>
    <row r="18" spans="1:21">
      <c r="A18" s="209" t="s">
        <v>648</v>
      </c>
      <c r="B18" s="210"/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</row>
    <row r="19" spans="1:21">
      <c r="A19" s="209" t="s">
        <v>656</v>
      </c>
      <c r="B19" s="210"/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</row>
    <row r="20" spans="1:21">
      <c r="A20" s="209" t="s">
        <v>650</v>
      </c>
      <c r="B20" s="210"/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</row>
    <row r="21" spans="1:21">
      <c r="A21" s="213" t="s">
        <v>75</v>
      </c>
      <c r="B21" s="210"/>
      <c r="C21" s="210"/>
      <c r="D21" s="210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</row>
    <row r="22" spans="1:21" ht="45">
      <c r="A22" s="24" t="s">
        <v>94</v>
      </c>
      <c r="B22" s="24" t="s">
        <v>2</v>
      </c>
      <c r="C22" s="24" t="s">
        <v>155</v>
      </c>
      <c r="D22" s="24" t="s">
        <v>156</v>
      </c>
      <c r="E22" s="24" t="s">
        <v>157</v>
      </c>
      <c r="F22" s="24" t="s">
        <v>158</v>
      </c>
      <c r="G22" s="24" t="s">
        <v>159</v>
      </c>
      <c r="H22" s="24" t="s">
        <v>160</v>
      </c>
      <c r="I22" s="24" t="s">
        <v>161</v>
      </c>
      <c r="J22" s="24" t="s">
        <v>162</v>
      </c>
      <c r="K22" s="24" t="s">
        <v>163</v>
      </c>
      <c r="L22" s="24" t="s">
        <v>164</v>
      </c>
      <c r="M22" s="24" t="s">
        <v>165</v>
      </c>
      <c r="N22" s="24" t="s">
        <v>166</v>
      </c>
      <c r="O22" s="24" t="s">
        <v>167</v>
      </c>
      <c r="P22" s="24" t="s">
        <v>168</v>
      </c>
      <c r="Q22" s="24" t="s">
        <v>169</v>
      </c>
      <c r="R22" s="24" t="s">
        <v>170</v>
      </c>
      <c r="S22" s="24" t="s">
        <v>171</v>
      </c>
      <c r="T22" s="24" t="s">
        <v>172</v>
      </c>
      <c r="U22" s="24" t="s">
        <v>173</v>
      </c>
    </row>
    <row r="23" spans="1:21">
      <c r="A23" s="20">
        <v>1</v>
      </c>
      <c r="B23" s="20" t="s">
        <v>27</v>
      </c>
      <c r="C23" s="20">
        <v>18.579999999999998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18.579999999999998</v>
      </c>
      <c r="M23" s="20">
        <v>0</v>
      </c>
      <c r="N23" s="20">
        <v>0</v>
      </c>
      <c r="O23" s="20">
        <v>0</v>
      </c>
      <c r="P23" s="20">
        <v>0</v>
      </c>
      <c r="Q23" s="20">
        <v>1.46</v>
      </c>
      <c r="R23" s="20">
        <v>6.89</v>
      </c>
      <c r="S23" s="20">
        <v>0</v>
      </c>
      <c r="T23" s="20">
        <v>0</v>
      </c>
      <c r="U23" s="20">
        <v>8.35</v>
      </c>
    </row>
    <row r="24" spans="1:21">
      <c r="A24" s="20">
        <v>2</v>
      </c>
      <c r="B24" s="20" t="s">
        <v>29</v>
      </c>
      <c r="C24" s="20">
        <v>3.3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3.5</v>
      </c>
      <c r="L24" s="20">
        <v>6.8</v>
      </c>
      <c r="M24" s="20">
        <v>1.1399999999999999</v>
      </c>
      <c r="N24" s="20">
        <v>1</v>
      </c>
      <c r="O24" s="20">
        <v>2.14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</row>
    <row r="25" spans="1:21">
      <c r="A25" s="22" t="s">
        <v>104</v>
      </c>
      <c r="B25" s="22" t="s">
        <v>58</v>
      </c>
      <c r="C25" s="22">
        <v>21.88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3.5</v>
      </c>
      <c r="L25" s="22">
        <v>25.38</v>
      </c>
      <c r="M25" s="22">
        <v>1.1399999999999999</v>
      </c>
      <c r="N25" s="22">
        <v>1</v>
      </c>
      <c r="O25" s="22">
        <v>2.14</v>
      </c>
      <c r="P25" s="22">
        <v>0</v>
      </c>
      <c r="Q25" s="22">
        <v>1.46</v>
      </c>
      <c r="R25" s="22">
        <v>6.89</v>
      </c>
      <c r="S25" s="22">
        <v>0</v>
      </c>
      <c r="T25" s="22">
        <v>0</v>
      </c>
      <c r="U25" s="22">
        <v>8.35</v>
      </c>
    </row>
    <row r="26" spans="1:21">
      <c r="A26" s="20">
        <v>1</v>
      </c>
      <c r="B26" s="20" t="s">
        <v>40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</row>
    <row r="27" spans="1:21">
      <c r="A27" s="20">
        <v>2</v>
      </c>
      <c r="B27" s="20" t="s">
        <v>34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</row>
    <row r="28" spans="1:21" ht="30">
      <c r="A28" s="20">
        <v>3</v>
      </c>
      <c r="B28" s="20" t="s">
        <v>35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</row>
    <row r="29" spans="1:21">
      <c r="A29" s="22" t="s">
        <v>105</v>
      </c>
      <c r="B29" s="22" t="s">
        <v>58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</row>
    <row r="30" spans="1:21">
      <c r="A30" s="20">
        <v>1</v>
      </c>
      <c r="B30" s="20" t="s">
        <v>47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</row>
    <row r="31" spans="1:21">
      <c r="A31" s="22" t="s">
        <v>106</v>
      </c>
      <c r="B31" s="22" t="s">
        <v>58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</row>
    <row r="32" spans="1:21">
      <c r="A32" s="20">
        <v>1</v>
      </c>
      <c r="B32" s="20" t="s">
        <v>50</v>
      </c>
      <c r="C32" s="20">
        <v>43.5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43.5</v>
      </c>
      <c r="M32" s="20">
        <v>16.309999999999999</v>
      </c>
      <c r="N32" s="20">
        <v>0</v>
      </c>
      <c r="O32" s="20">
        <v>16.309999999999999</v>
      </c>
      <c r="P32" s="20">
        <v>0</v>
      </c>
      <c r="Q32" s="20">
        <v>0.16</v>
      </c>
      <c r="R32" s="20">
        <v>6.99</v>
      </c>
      <c r="S32" s="20">
        <v>0</v>
      </c>
      <c r="T32" s="20">
        <v>0</v>
      </c>
      <c r="U32" s="20">
        <v>7.15</v>
      </c>
    </row>
    <row r="33" spans="1:21">
      <c r="A33" s="22" t="s">
        <v>110</v>
      </c>
      <c r="B33" s="22" t="s">
        <v>58</v>
      </c>
      <c r="C33" s="22">
        <v>65.38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3.5</v>
      </c>
      <c r="L33" s="22">
        <v>68.88</v>
      </c>
      <c r="M33" s="22">
        <v>17.45</v>
      </c>
      <c r="N33" s="22">
        <v>1</v>
      </c>
      <c r="O33" s="22">
        <v>18.45</v>
      </c>
      <c r="P33" s="22">
        <v>0</v>
      </c>
      <c r="Q33" s="22">
        <v>1.62</v>
      </c>
      <c r="R33" s="22">
        <v>13.88</v>
      </c>
      <c r="S33" s="22">
        <v>0</v>
      </c>
      <c r="T33" s="22">
        <v>0</v>
      </c>
      <c r="U33" s="22">
        <v>15.5</v>
      </c>
    </row>
  </sheetData>
  <mergeCells count="8">
    <mergeCell ref="A20:U20"/>
    <mergeCell ref="A21:U21"/>
    <mergeCell ref="A1:U1"/>
    <mergeCell ref="A2:U2"/>
    <mergeCell ref="A3:U3"/>
    <mergeCell ref="A4:U4"/>
    <mergeCell ref="A18:U18"/>
    <mergeCell ref="A19:U19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topLeftCell="A13" workbookViewId="0">
      <selection activeCell="F17" sqref="F17"/>
    </sheetView>
  </sheetViews>
  <sheetFormatPr defaultRowHeight="15"/>
  <sheetData>
    <row r="1" spans="1:21">
      <c r="A1" s="209" t="s">
        <v>648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</row>
    <row r="2" spans="1:21">
      <c r="A2" s="209" t="s">
        <v>657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</row>
    <row r="3" spans="1:21">
      <c r="A3" s="209" t="s">
        <v>650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</row>
    <row r="4" spans="1:21">
      <c r="A4" s="213" t="s">
        <v>75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</row>
    <row r="5" spans="1:21" ht="45">
      <c r="A5" s="14" t="s">
        <v>94</v>
      </c>
      <c r="B5" s="14" t="s">
        <v>2</v>
      </c>
      <c r="C5" s="14" t="s">
        <v>155</v>
      </c>
      <c r="D5" s="14" t="s">
        <v>156</v>
      </c>
      <c r="E5" s="14" t="s">
        <v>157</v>
      </c>
      <c r="F5" s="14" t="s">
        <v>158</v>
      </c>
      <c r="G5" s="14" t="s">
        <v>159</v>
      </c>
      <c r="H5" s="14" t="s">
        <v>160</v>
      </c>
      <c r="I5" s="14" t="s">
        <v>161</v>
      </c>
      <c r="J5" s="14" t="s">
        <v>162</v>
      </c>
      <c r="K5" s="14" t="s">
        <v>163</v>
      </c>
      <c r="L5" s="14" t="s">
        <v>164</v>
      </c>
      <c r="M5" s="14" t="s">
        <v>165</v>
      </c>
      <c r="N5" s="14" t="s">
        <v>166</v>
      </c>
      <c r="O5" s="14" t="s">
        <v>167</v>
      </c>
      <c r="P5" s="14" t="s">
        <v>168</v>
      </c>
      <c r="Q5" s="14" t="s">
        <v>169</v>
      </c>
      <c r="R5" s="14" t="s">
        <v>170</v>
      </c>
      <c r="S5" s="14" t="s">
        <v>171</v>
      </c>
      <c r="T5" s="14" t="s">
        <v>172</v>
      </c>
      <c r="U5" s="14" t="s">
        <v>173</v>
      </c>
    </row>
    <row r="6" spans="1:21">
      <c r="A6" s="18">
        <v>1</v>
      </c>
      <c r="B6" s="18" t="s">
        <v>27</v>
      </c>
      <c r="C6" s="18">
        <v>2.56</v>
      </c>
      <c r="D6" s="18">
        <v>0</v>
      </c>
      <c r="E6" s="18">
        <v>0</v>
      </c>
      <c r="F6" s="18">
        <v>0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18">
        <v>2.56</v>
      </c>
      <c r="M6" s="18">
        <v>0</v>
      </c>
      <c r="N6" s="18">
        <v>0</v>
      </c>
      <c r="O6" s="18">
        <v>0</v>
      </c>
      <c r="P6" s="18">
        <v>0</v>
      </c>
      <c r="Q6" s="18">
        <v>0.3</v>
      </c>
      <c r="R6" s="18">
        <v>0</v>
      </c>
      <c r="S6" s="18">
        <v>0</v>
      </c>
      <c r="T6" s="18">
        <v>0</v>
      </c>
      <c r="U6" s="18">
        <v>0.3</v>
      </c>
    </row>
    <row r="7" spans="1:21">
      <c r="A7" s="22" t="s">
        <v>104</v>
      </c>
      <c r="B7" s="22" t="s">
        <v>58</v>
      </c>
      <c r="C7" s="22">
        <v>2.56</v>
      </c>
      <c r="D7" s="22">
        <v>0</v>
      </c>
      <c r="E7" s="22">
        <v>0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2.56</v>
      </c>
      <c r="M7" s="22">
        <v>0</v>
      </c>
      <c r="N7" s="22">
        <v>0</v>
      </c>
      <c r="O7" s="22">
        <v>0</v>
      </c>
      <c r="P7" s="22">
        <v>0</v>
      </c>
      <c r="Q7" s="22">
        <v>0.3</v>
      </c>
      <c r="R7" s="22">
        <v>0</v>
      </c>
      <c r="S7" s="22">
        <v>0</v>
      </c>
      <c r="T7" s="22">
        <v>0</v>
      </c>
      <c r="U7" s="22">
        <v>0.3</v>
      </c>
    </row>
    <row r="8" spans="1:21">
      <c r="A8" s="20">
        <v>1</v>
      </c>
      <c r="B8" s="20" t="s">
        <v>40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</row>
    <row r="9" spans="1:21">
      <c r="A9" s="20">
        <v>2</v>
      </c>
      <c r="B9" s="20" t="s">
        <v>34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</row>
    <row r="10" spans="1:21" ht="30">
      <c r="A10" s="20">
        <v>3</v>
      </c>
      <c r="B10" s="20" t="s">
        <v>35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</row>
    <row r="11" spans="1:21">
      <c r="A11" s="22" t="s">
        <v>105</v>
      </c>
      <c r="B11" s="22" t="s">
        <v>58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</row>
    <row r="12" spans="1:21">
      <c r="A12" s="20">
        <v>1</v>
      </c>
      <c r="B12" s="20" t="s">
        <v>47</v>
      </c>
      <c r="C12" s="20">
        <v>114.61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0.25</v>
      </c>
      <c r="J12" s="20">
        <v>0</v>
      </c>
      <c r="K12" s="20">
        <v>0</v>
      </c>
      <c r="L12" s="20">
        <v>114.86</v>
      </c>
      <c r="M12" s="20">
        <v>0</v>
      </c>
      <c r="N12" s="20">
        <v>58.6</v>
      </c>
      <c r="O12" s="20">
        <v>58.6</v>
      </c>
      <c r="P12" s="20">
        <v>0</v>
      </c>
      <c r="Q12" s="20">
        <v>0</v>
      </c>
      <c r="R12" s="20">
        <v>2.09</v>
      </c>
      <c r="S12" s="20">
        <v>0</v>
      </c>
      <c r="T12" s="20">
        <v>0</v>
      </c>
      <c r="U12" s="20">
        <v>2.09</v>
      </c>
    </row>
    <row r="13" spans="1:21">
      <c r="A13" s="22" t="s">
        <v>106</v>
      </c>
      <c r="B13" s="22" t="s">
        <v>58</v>
      </c>
      <c r="C13" s="22">
        <v>114.61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0.25</v>
      </c>
      <c r="J13" s="22">
        <v>0</v>
      </c>
      <c r="K13" s="22">
        <v>0</v>
      </c>
      <c r="L13" s="22">
        <v>114.86</v>
      </c>
      <c r="M13" s="22">
        <v>0</v>
      </c>
      <c r="N13" s="22">
        <v>58.6</v>
      </c>
      <c r="O13" s="22">
        <v>58.6</v>
      </c>
      <c r="P13" s="22">
        <v>0</v>
      </c>
      <c r="Q13" s="22">
        <v>0</v>
      </c>
      <c r="R13" s="22">
        <v>2.09</v>
      </c>
      <c r="S13" s="22">
        <v>0</v>
      </c>
      <c r="T13" s="22">
        <v>0</v>
      </c>
      <c r="U13" s="22">
        <v>2.09</v>
      </c>
    </row>
    <row r="14" spans="1:21">
      <c r="A14" s="20">
        <v>1</v>
      </c>
      <c r="B14" s="20" t="s">
        <v>50</v>
      </c>
      <c r="C14" s="20">
        <v>52.01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52.01</v>
      </c>
      <c r="M14" s="20">
        <v>3.46</v>
      </c>
      <c r="N14" s="20">
        <v>0</v>
      </c>
      <c r="O14" s="20">
        <v>3.46</v>
      </c>
      <c r="P14" s="20">
        <v>0</v>
      </c>
      <c r="Q14" s="20">
        <v>0.24</v>
      </c>
      <c r="R14" s="20">
        <v>0</v>
      </c>
      <c r="S14" s="20">
        <v>0</v>
      </c>
      <c r="T14" s="20">
        <v>0</v>
      </c>
      <c r="U14" s="20">
        <v>0.24</v>
      </c>
    </row>
    <row r="15" spans="1:21">
      <c r="A15" s="22" t="s">
        <v>110</v>
      </c>
      <c r="B15" s="22" t="s">
        <v>58</v>
      </c>
      <c r="C15" s="22">
        <v>169.18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0.25</v>
      </c>
      <c r="J15" s="22">
        <v>0</v>
      </c>
      <c r="K15" s="22">
        <v>0</v>
      </c>
      <c r="L15" s="22">
        <v>169.43</v>
      </c>
      <c r="M15" s="22">
        <v>3.46</v>
      </c>
      <c r="N15" s="22">
        <v>58.6</v>
      </c>
      <c r="O15" s="22">
        <v>62.06</v>
      </c>
      <c r="P15" s="22">
        <v>0</v>
      </c>
      <c r="Q15" s="22">
        <v>0.54</v>
      </c>
      <c r="R15" s="22">
        <v>2.09</v>
      </c>
      <c r="S15" s="22">
        <v>0</v>
      </c>
      <c r="T15" s="22">
        <v>0</v>
      </c>
      <c r="U15" s="22">
        <v>2.63</v>
      </c>
    </row>
    <row r="20" spans="1:21">
      <c r="A20" s="209" t="s">
        <v>648</v>
      </c>
      <c r="B20" s="210"/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</row>
    <row r="21" spans="1:21">
      <c r="A21" s="209" t="s">
        <v>657</v>
      </c>
      <c r="B21" s="210"/>
      <c r="C21" s="210"/>
      <c r="D21" s="210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</row>
    <row r="22" spans="1:21">
      <c r="A22" s="209" t="s">
        <v>650</v>
      </c>
      <c r="B22" s="210"/>
      <c r="C22" s="210"/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</row>
    <row r="23" spans="1:21">
      <c r="A23" s="213" t="s">
        <v>75</v>
      </c>
      <c r="B23" s="210"/>
      <c r="C23" s="210"/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</row>
    <row r="24" spans="1:21" ht="45">
      <c r="A24" s="14" t="s">
        <v>94</v>
      </c>
      <c r="B24" s="14" t="s">
        <v>2</v>
      </c>
      <c r="C24" s="14" t="s">
        <v>155</v>
      </c>
      <c r="D24" s="14" t="s">
        <v>156</v>
      </c>
      <c r="E24" s="14" t="s">
        <v>157</v>
      </c>
      <c r="F24" s="14" t="s">
        <v>158</v>
      </c>
      <c r="G24" s="14" t="s">
        <v>159</v>
      </c>
      <c r="H24" s="14" t="s">
        <v>160</v>
      </c>
      <c r="I24" s="14" t="s">
        <v>161</v>
      </c>
      <c r="J24" s="14" t="s">
        <v>162</v>
      </c>
      <c r="K24" s="14" t="s">
        <v>163</v>
      </c>
      <c r="L24" s="14" t="s">
        <v>164</v>
      </c>
      <c r="M24" s="14" t="s">
        <v>165</v>
      </c>
      <c r="N24" s="14" t="s">
        <v>166</v>
      </c>
      <c r="O24" s="14" t="s">
        <v>167</v>
      </c>
      <c r="P24" s="14" t="s">
        <v>168</v>
      </c>
      <c r="Q24" s="14" t="s">
        <v>169</v>
      </c>
      <c r="R24" s="14" t="s">
        <v>170</v>
      </c>
      <c r="S24" s="14" t="s">
        <v>171</v>
      </c>
      <c r="T24" s="14" t="s">
        <v>172</v>
      </c>
      <c r="U24" s="14" t="s">
        <v>173</v>
      </c>
    </row>
    <row r="25" spans="1:21">
      <c r="A25" s="18">
        <v>1</v>
      </c>
      <c r="B25" s="18" t="s">
        <v>27</v>
      </c>
      <c r="C25" s="18">
        <v>2.56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2.56</v>
      </c>
      <c r="M25" s="18">
        <v>0</v>
      </c>
      <c r="N25" s="18">
        <v>0</v>
      </c>
      <c r="O25" s="18">
        <v>0</v>
      </c>
      <c r="P25" s="18">
        <v>0</v>
      </c>
      <c r="Q25" s="18">
        <v>0.3</v>
      </c>
      <c r="R25" s="18">
        <v>0</v>
      </c>
      <c r="S25" s="18">
        <v>0</v>
      </c>
      <c r="T25" s="18">
        <v>0</v>
      </c>
      <c r="U25" s="18">
        <v>0.3</v>
      </c>
    </row>
    <row r="26" spans="1:21">
      <c r="A26" s="22" t="s">
        <v>104</v>
      </c>
      <c r="B26" s="22" t="s">
        <v>58</v>
      </c>
      <c r="C26" s="22">
        <v>2.56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2.56</v>
      </c>
      <c r="M26" s="22">
        <v>0</v>
      </c>
      <c r="N26" s="22">
        <v>0</v>
      </c>
      <c r="O26" s="22">
        <v>0</v>
      </c>
      <c r="P26" s="22">
        <v>0</v>
      </c>
      <c r="Q26" s="22">
        <v>0.3</v>
      </c>
      <c r="R26" s="22">
        <v>0</v>
      </c>
      <c r="S26" s="22">
        <v>0</v>
      </c>
      <c r="T26" s="22">
        <v>0</v>
      </c>
      <c r="U26" s="22">
        <v>0.3</v>
      </c>
    </row>
    <row r="27" spans="1:21">
      <c r="A27" s="20">
        <v>1</v>
      </c>
      <c r="B27" s="20" t="s">
        <v>40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</row>
    <row r="28" spans="1:21">
      <c r="A28" s="20">
        <v>2</v>
      </c>
      <c r="B28" s="20" t="s">
        <v>34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</row>
    <row r="29" spans="1:21" ht="30">
      <c r="A29" s="20">
        <v>3</v>
      </c>
      <c r="B29" s="20" t="s">
        <v>35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</row>
    <row r="30" spans="1:21">
      <c r="A30" s="22" t="s">
        <v>105</v>
      </c>
      <c r="B30" s="22" t="s">
        <v>58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</row>
    <row r="31" spans="1:21">
      <c r="A31" s="20">
        <v>1</v>
      </c>
      <c r="B31" s="20" t="s">
        <v>47</v>
      </c>
      <c r="C31" s="20">
        <v>114.61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0.25</v>
      </c>
      <c r="J31" s="20">
        <v>0</v>
      </c>
      <c r="K31" s="20">
        <v>0</v>
      </c>
      <c r="L31" s="20">
        <v>114.86</v>
      </c>
      <c r="M31" s="20">
        <v>0</v>
      </c>
      <c r="N31" s="20">
        <v>58.6</v>
      </c>
      <c r="O31" s="20">
        <v>58.6</v>
      </c>
      <c r="P31" s="20">
        <v>0</v>
      </c>
      <c r="Q31" s="20">
        <v>0</v>
      </c>
      <c r="R31" s="20">
        <v>2.09</v>
      </c>
      <c r="S31" s="20">
        <v>0</v>
      </c>
      <c r="T31" s="20">
        <v>0</v>
      </c>
      <c r="U31" s="20">
        <v>2.09</v>
      </c>
    </row>
    <row r="32" spans="1:21">
      <c r="A32" s="22" t="s">
        <v>106</v>
      </c>
      <c r="B32" s="22" t="s">
        <v>58</v>
      </c>
      <c r="C32" s="22">
        <v>114.61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0.25</v>
      </c>
      <c r="J32" s="22">
        <v>0</v>
      </c>
      <c r="K32" s="22">
        <v>0</v>
      </c>
      <c r="L32" s="22">
        <v>114.86</v>
      </c>
      <c r="M32" s="22">
        <v>0</v>
      </c>
      <c r="N32" s="22">
        <v>58.6</v>
      </c>
      <c r="O32" s="22">
        <v>58.6</v>
      </c>
      <c r="P32" s="22">
        <v>0</v>
      </c>
      <c r="Q32" s="22">
        <v>0</v>
      </c>
      <c r="R32" s="22">
        <v>2.09</v>
      </c>
      <c r="S32" s="22">
        <v>0</v>
      </c>
      <c r="T32" s="22">
        <v>0</v>
      </c>
      <c r="U32" s="22">
        <v>2.09</v>
      </c>
    </row>
    <row r="33" spans="1:21">
      <c r="A33" s="20">
        <v>1</v>
      </c>
      <c r="B33" s="20" t="s">
        <v>50</v>
      </c>
      <c r="C33" s="20">
        <v>52.01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52.01</v>
      </c>
      <c r="M33" s="20">
        <v>3.46</v>
      </c>
      <c r="N33" s="20">
        <v>0</v>
      </c>
      <c r="O33" s="20">
        <v>3.46</v>
      </c>
      <c r="P33" s="20">
        <v>0</v>
      </c>
      <c r="Q33" s="20">
        <v>0.24</v>
      </c>
      <c r="R33" s="20">
        <v>0</v>
      </c>
      <c r="S33" s="20">
        <v>0</v>
      </c>
      <c r="T33" s="20">
        <v>0</v>
      </c>
      <c r="U33" s="20">
        <v>0.24</v>
      </c>
    </row>
    <row r="34" spans="1:21">
      <c r="A34" s="22" t="s">
        <v>110</v>
      </c>
      <c r="B34" s="22" t="s">
        <v>58</v>
      </c>
      <c r="C34" s="22">
        <v>169.18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0.25</v>
      </c>
      <c r="J34" s="22">
        <v>0</v>
      </c>
      <c r="K34" s="22">
        <v>0</v>
      </c>
      <c r="L34" s="22">
        <v>169.43</v>
      </c>
      <c r="M34" s="22">
        <v>3.46</v>
      </c>
      <c r="N34" s="22">
        <v>58.6</v>
      </c>
      <c r="O34" s="22">
        <v>62.06</v>
      </c>
      <c r="P34" s="22">
        <v>0</v>
      </c>
      <c r="Q34" s="22">
        <v>0.54</v>
      </c>
      <c r="R34" s="22">
        <v>2.09</v>
      </c>
      <c r="S34" s="22">
        <v>0</v>
      </c>
      <c r="T34" s="22">
        <v>0</v>
      </c>
      <c r="U34" s="22">
        <v>2.63</v>
      </c>
    </row>
  </sheetData>
  <mergeCells count="8">
    <mergeCell ref="A22:U22"/>
    <mergeCell ref="A23:U23"/>
    <mergeCell ref="A1:U1"/>
    <mergeCell ref="A2:U2"/>
    <mergeCell ref="A3:U3"/>
    <mergeCell ref="A4:U4"/>
    <mergeCell ref="A20:U20"/>
    <mergeCell ref="A21:U2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6"/>
  <sheetViews>
    <sheetView workbookViewId="0">
      <selection activeCell="P29" sqref="P29"/>
    </sheetView>
  </sheetViews>
  <sheetFormatPr defaultRowHeight="15"/>
  <cols>
    <col min="10" max="10" width="12.85546875" customWidth="1"/>
    <col min="11" max="11" width="10.140625" customWidth="1"/>
  </cols>
  <sheetData>
    <row r="1" spans="1:21">
      <c r="A1" s="209" t="s">
        <v>648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</row>
    <row r="2" spans="1:21">
      <c r="A2" s="209" t="s">
        <v>658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</row>
    <row r="3" spans="1:21">
      <c r="A3" s="209" t="s">
        <v>650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</row>
    <row r="4" spans="1:21">
      <c r="A4" s="213" t="s">
        <v>75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</row>
    <row r="5" spans="1:21" ht="45">
      <c r="A5" s="14" t="s">
        <v>94</v>
      </c>
      <c r="B5" s="14" t="s">
        <v>2</v>
      </c>
      <c r="C5" s="14" t="s">
        <v>155</v>
      </c>
      <c r="D5" s="14" t="s">
        <v>156</v>
      </c>
      <c r="E5" s="14" t="s">
        <v>157</v>
      </c>
      <c r="F5" s="14" t="s">
        <v>158</v>
      </c>
      <c r="G5" s="14" t="s">
        <v>159</v>
      </c>
      <c r="H5" s="14" t="s">
        <v>160</v>
      </c>
      <c r="I5" s="14" t="s">
        <v>161</v>
      </c>
      <c r="J5" s="14" t="s">
        <v>162</v>
      </c>
      <c r="K5" s="14" t="s">
        <v>163</v>
      </c>
      <c r="L5" s="14" t="s">
        <v>164</v>
      </c>
      <c r="M5" s="14" t="s">
        <v>165</v>
      </c>
      <c r="N5" s="14" t="s">
        <v>166</v>
      </c>
      <c r="O5" s="14" t="s">
        <v>167</v>
      </c>
      <c r="P5" s="14" t="s">
        <v>168</v>
      </c>
      <c r="Q5" s="14" t="s">
        <v>169</v>
      </c>
      <c r="R5" s="14" t="s">
        <v>170</v>
      </c>
      <c r="S5" s="14" t="s">
        <v>171</v>
      </c>
      <c r="T5" s="14" t="s">
        <v>172</v>
      </c>
      <c r="U5" s="14" t="s">
        <v>173</v>
      </c>
    </row>
    <row r="6" spans="1:21">
      <c r="A6" s="18">
        <v>1</v>
      </c>
      <c r="B6" s="18" t="s">
        <v>12</v>
      </c>
      <c r="C6" s="18">
        <v>0</v>
      </c>
      <c r="D6" s="18">
        <v>0</v>
      </c>
      <c r="E6" s="18">
        <v>0</v>
      </c>
      <c r="F6" s="18">
        <v>0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v>0</v>
      </c>
      <c r="N6" s="18">
        <v>2.2000000000000002</v>
      </c>
      <c r="O6" s="18">
        <v>2.2000000000000002</v>
      </c>
      <c r="P6" s="18">
        <v>0</v>
      </c>
      <c r="Q6" s="18">
        <v>0</v>
      </c>
      <c r="R6" s="18">
        <v>0</v>
      </c>
      <c r="S6" s="18">
        <v>0</v>
      </c>
      <c r="T6" s="18">
        <v>0</v>
      </c>
      <c r="U6" s="18">
        <v>0</v>
      </c>
    </row>
    <row r="7" spans="1:21">
      <c r="A7" s="20">
        <v>2</v>
      </c>
      <c r="B7" s="20" t="s">
        <v>17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11.15</v>
      </c>
      <c r="N7" s="20">
        <v>3</v>
      </c>
      <c r="O7" s="20">
        <v>14.15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</row>
    <row r="8" spans="1:21">
      <c r="A8" s="20">
        <v>3</v>
      </c>
      <c r="B8" s="20" t="s">
        <v>25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</row>
    <row r="9" spans="1:21">
      <c r="A9" s="20">
        <v>4</v>
      </c>
      <c r="B9" s="20" t="s">
        <v>27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3.61</v>
      </c>
      <c r="N9" s="20">
        <v>2.4</v>
      </c>
      <c r="O9" s="20">
        <v>6.01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</row>
    <row r="10" spans="1:21">
      <c r="A10" s="20">
        <v>5</v>
      </c>
      <c r="B10" s="20" t="s">
        <v>29</v>
      </c>
      <c r="C10" s="20">
        <v>4.45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7.25</v>
      </c>
      <c r="L10" s="20">
        <v>11.7</v>
      </c>
      <c r="M10" s="20">
        <v>6.75</v>
      </c>
      <c r="N10" s="20">
        <v>5</v>
      </c>
      <c r="O10" s="20">
        <v>11.75</v>
      </c>
      <c r="P10" s="20">
        <v>0</v>
      </c>
      <c r="Q10" s="20">
        <v>0</v>
      </c>
      <c r="R10" s="20">
        <v>15.7</v>
      </c>
      <c r="S10" s="20">
        <v>0</v>
      </c>
      <c r="T10" s="20">
        <v>0</v>
      </c>
      <c r="U10" s="20">
        <v>15.7</v>
      </c>
    </row>
    <row r="11" spans="1:21">
      <c r="A11" s="22" t="s">
        <v>104</v>
      </c>
      <c r="B11" s="22" t="s">
        <v>58</v>
      </c>
      <c r="C11" s="22">
        <v>4.45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7.25</v>
      </c>
      <c r="L11" s="22">
        <v>11.7</v>
      </c>
      <c r="M11" s="22">
        <v>21.51</v>
      </c>
      <c r="N11" s="22">
        <v>12.6</v>
      </c>
      <c r="O11" s="22">
        <v>34.11</v>
      </c>
      <c r="P11" s="22">
        <v>0</v>
      </c>
      <c r="Q11" s="22">
        <v>0</v>
      </c>
      <c r="R11" s="22">
        <v>15.7</v>
      </c>
      <c r="S11" s="22">
        <v>0</v>
      </c>
      <c r="T11" s="22">
        <v>0</v>
      </c>
      <c r="U11" s="22">
        <v>15.7</v>
      </c>
    </row>
    <row r="12" spans="1:21">
      <c r="A12" s="20">
        <v>1</v>
      </c>
      <c r="B12" s="20" t="s">
        <v>37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1.95</v>
      </c>
      <c r="J12" s="20">
        <v>0</v>
      </c>
      <c r="K12" s="20">
        <v>0</v>
      </c>
      <c r="L12" s="20">
        <v>1.95</v>
      </c>
      <c r="M12" s="20">
        <v>6.86</v>
      </c>
      <c r="N12" s="20">
        <v>0</v>
      </c>
      <c r="O12" s="20">
        <v>6.86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</row>
    <row r="13" spans="1:21">
      <c r="A13" s="20">
        <v>2</v>
      </c>
      <c r="B13" s="20" t="s">
        <v>40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</row>
    <row r="14" spans="1:21">
      <c r="A14" s="20">
        <v>3</v>
      </c>
      <c r="B14" s="20" t="s">
        <v>34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</row>
    <row r="15" spans="1:21" ht="30">
      <c r="A15" s="20">
        <v>4</v>
      </c>
      <c r="B15" s="20" t="s">
        <v>35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</row>
    <row r="16" spans="1:21">
      <c r="A16" s="22" t="s">
        <v>105</v>
      </c>
      <c r="B16" s="22" t="s">
        <v>58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1.95</v>
      </c>
      <c r="J16" s="22">
        <v>0</v>
      </c>
      <c r="K16" s="22">
        <v>0</v>
      </c>
      <c r="L16" s="22">
        <v>1.95</v>
      </c>
      <c r="M16" s="22">
        <v>6.86</v>
      </c>
      <c r="N16" s="22">
        <v>0</v>
      </c>
      <c r="O16" s="22">
        <v>6.86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</row>
    <row r="17" spans="1:21">
      <c r="A17" s="20">
        <v>1</v>
      </c>
      <c r="B17" s="20" t="s">
        <v>47</v>
      </c>
      <c r="C17" s="20">
        <v>9.84</v>
      </c>
      <c r="D17" s="20">
        <v>0</v>
      </c>
      <c r="E17" s="20">
        <v>0</v>
      </c>
      <c r="F17" s="20">
        <v>7.3</v>
      </c>
      <c r="G17" s="20">
        <v>0</v>
      </c>
      <c r="H17" s="20">
        <v>0</v>
      </c>
      <c r="I17" s="20">
        <v>6.65</v>
      </c>
      <c r="J17" s="20">
        <v>0</v>
      </c>
      <c r="K17" s="20">
        <v>0</v>
      </c>
      <c r="L17" s="20">
        <v>23.79</v>
      </c>
      <c r="M17" s="20">
        <v>0</v>
      </c>
      <c r="N17" s="20">
        <v>612.49</v>
      </c>
      <c r="O17" s="20">
        <v>612.49</v>
      </c>
      <c r="P17" s="20">
        <v>0</v>
      </c>
      <c r="Q17" s="20">
        <v>0</v>
      </c>
      <c r="R17" s="20">
        <v>5.83</v>
      </c>
      <c r="S17" s="20">
        <v>0</v>
      </c>
      <c r="T17" s="20">
        <v>0</v>
      </c>
      <c r="U17" s="20">
        <v>5.83</v>
      </c>
    </row>
    <row r="18" spans="1:21">
      <c r="A18" s="22" t="s">
        <v>106</v>
      </c>
      <c r="B18" s="22" t="s">
        <v>58</v>
      </c>
      <c r="C18" s="22">
        <v>9.84</v>
      </c>
      <c r="D18" s="22">
        <v>0</v>
      </c>
      <c r="E18" s="22">
        <v>0</v>
      </c>
      <c r="F18" s="22">
        <v>7.3</v>
      </c>
      <c r="G18" s="22">
        <v>0</v>
      </c>
      <c r="H18" s="22">
        <v>0</v>
      </c>
      <c r="I18" s="22">
        <v>6.65</v>
      </c>
      <c r="J18" s="22">
        <v>0</v>
      </c>
      <c r="K18" s="22">
        <v>0</v>
      </c>
      <c r="L18" s="22">
        <v>23.79</v>
      </c>
      <c r="M18" s="22">
        <v>0</v>
      </c>
      <c r="N18" s="22">
        <v>612.49</v>
      </c>
      <c r="O18" s="22">
        <v>612.49</v>
      </c>
      <c r="P18" s="22">
        <v>0</v>
      </c>
      <c r="Q18" s="22">
        <v>0</v>
      </c>
      <c r="R18" s="22">
        <v>5.83</v>
      </c>
      <c r="S18" s="22">
        <v>0</v>
      </c>
      <c r="T18" s="22">
        <v>0</v>
      </c>
      <c r="U18" s="22">
        <v>5.83</v>
      </c>
    </row>
    <row r="19" spans="1:21">
      <c r="A19" s="20">
        <v>1</v>
      </c>
      <c r="B19" s="20" t="s">
        <v>50</v>
      </c>
      <c r="C19" s="20">
        <v>101.32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101.32</v>
      </c>
      <c r="M19" s="20">
        <v>0</v>
      </c>
      <c r="N19" s="20">
        <v>0</v>
      </c>
      <c r="O19" s="20">
        <v>0</v>
      </c>
      <c r="P19" s="20">
        <v>0</v>
      </c>
      <c r="Q19" s="20">
        <v>0.16</v>
      </c>
      <c r="R19" s="20">
        <v>0</v>
      </c>
      <c r="S19" s="20">
        <v>0</v>
      </c>
      <c r="T19" s="20">
        <v>0</v>
      </c>
      <c r="U19" s="20">
        <v>0.16</v>
      </c>
    </row>
    <row r="20" spans="1:21">
      <c r="A20" s="22" t="s">
        <v>110</v>
      </c>
      <c r="B20" s="22" t="s">
        <v>58</v>
      </c>
      <c r="C20" s="22">
        <v>115.61</v>
      </c>
      <c r="D20" s="22">
        <v>0</v>
      </c>
      <c r="E20" s="22">
        <v>0</v>
      </c>
      <c r="F20" s="22">
        <v>7.3</v>
      </c>
      <c r="G20" s="22">
        <v>0</v>
      </c>
      <c r="H20" s="22">
        <v>0</v>
      </c>
      <c r="I20" s="22">
        <v>8.6</v>
      </c>
      <c r="J20" s="22">
        <v>0</v>
      </c>
      <c r="K20" s="22">
        <v>7.25</v>
      </c>
      <c r="L20" s="22">
        <v>138.76</v>
      </c>
      <c r="M20" s="22">
        <v>28.37</v>
      </c>
      <c r="N20" s="22">
        <v>625.09</v>
      </c>
      <c r="O20" s="22">
        <v>653.46</v>
      </c>
      <c r="P20" s="22">
        <v>0</v>
      </c>
      <c r="Q20" s="22">
        <v>0.16</v>
      </c>
      <c r="R20" s="22">
        <v>21.53</v>
      </c>
      <c r="S20" s="22">
        <v>0</v>
      </c>
      <c r="T20" s="22">
        <v>0</v>
      </c>
      <c r="U20" s="22">
        <v>21.69</v>
      </c>
    </row>
    <row r="23" spans="1:21">
      <c r="A23" s="209" t="s">
        <v>648</v>
      </c>
      <c r="B23" s="210"/>
      <c r="C23" s="210"/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</row>
    <row r="24" spans="1:21">
      <c r="A24" s="209" t="s">
        <v>659</v>
      </c>
      <c r="B24" s="210"/>
      <c r="C24" s="210"/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</row>
    <row r="25" spans="1:21">
      <c r="A25" s="209" t="s">
        <v>650</v>
      </c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</row>
    <row r="26" spans="1:21">
      <c r="A26" s="213" t="s">
        <v>75</v>
      </c>
      <c r="B26" s="210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</row>
    <row r="27" spans="1:21" ht="23.25">
      <c r="A27" s="179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ht="45">
      <c r="A28" s="14" t="s">
        <v>94</v>
      </c>
      <c r="B28" s="14" t="s">
        <v>2</v>
      </c>
      <c r="C28" s="14" t="s">
        <v>155</v>
      </c>
      <c r="D28" s="14" t="s">
        <v>156</v>
      </c>
      <c r="E28" s="14" t="s">
        <v>157</v>
      </c>
      <c r="F28" s="14" t="s">
        <v>158</v>
      </c>
      <c r="G28" s="14" t="s">
        <v>159</v>
      </c>
      <c r="H28" s="14" t="s">
        <v>160</v>
      </c>
      <c r="I28" s="14" t="s">
        <v>161</v>
      </c>
      <c r="J28" s="14" t="s">
        <v>162</v>
      </c>
      <c r="K28" s="14" t="s">
        <v>163</v>
      </c>
      <c r="L28" s="14" t="s">
        <v>164</v>
      </c>
      <c r="M28" s="14" t="s">
        <v>165</v>
      </c>
      <c r="N28" s="14" t="s">
        <v>166</v>
      </c>
      <c r="O28" s="14" t="s">
        <v>167</v>
      </c>
      <c r="P28" s="14" t="s">
        <v>168</v>
      </c>
      <c r="Q28" s="14" t="s">
        <v>169</v>
      </c>
      <c r="R28" s="14" t="s">
        <v>170</v>
      </c>
      <c r="S28" s="14" t="s">
        <v>171</v>
      </c>
      <c r="T28" s="14" t="s">
        <v>172</v>
      </c>
      <c r="U28" s="14" t="s">
        <v>173</v>
      </c>
    </row>
    <row r="29" spans="1:21">
      <c r="A29" s="18">
        <v>1</v>
      </c>
      <c r="B29" s="18" t="s">
        <v>15</v>
      </c>
      <c r="C29" s="18">
        <v>125.74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125.74</v>
      </c>
      <c r="M29" s="18">
        <v>372</v>
      </c>
      <c r="N29" s="18">
        <v>248.56</v>
      </c>
      <c r="O29" s="18">
        <v>620.55999999999995</v>
      </c>
      <c r="P29" s="18">
        <v>0</v>
      </c>
      <c r="Q29" s="18">
        <v>9.5500000000000007</v>
      </c>
      <c r="R29" s="18">
        <v>17.079999999999998</v>
      </c>
      <c r="S29" s="18">
        <v>0</v>
      </c>
      <c r="T29" s="18">
        <v>3.57</v>
      </c>
      <c r="U29" s="18">
        <v>30.2</v>
      </c>
    </row>
    <row r="30" spans="1:21">
      <c r="A30" s="20">
        <v>2</v>
      </c>
      <c r="B30" s="20" t="s">
        <v>17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27.12</v>
      </c>
      <c r="N30" s="20">
        <v>3.56</v>
      </c>
      <c r="O30" s="20">
        <v>30.68</v>
      </c>
      <c r="P30" s="20">
        <v>0</v>
      </c>
      <c r="Q30" s="20">
        <v>0.8</v>
      </c>
      <c r="R30" s="20">
        <v>3</v>
      </c>
      <c r="S30" s="20">
        <v>0</v>
      </c>
      <c r="T30" s="20">
        <v>1.28</v>
      </c>
      <c r="U30" s="20">
        <v>5.08</v>
      </c>
    </row>
    <row r="31" spans="1:21">
      <c r="A31" s="20">
        <v>3</v>
      </c>
      <c r="B31" s="20" t="s">
        <v>23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2.74</v>
      </c>
      <c r="N31" s="20">
        <v>0</v>
      </c>
      <c r="O31" s="20">
        <v>2.74</v>
      </c>
      <c r="P31" s="20">
        <v>0</v>
      </c>
      <c r="Q31" s="20">
        <v>0</v>
      </c>
      <c r="R31" s="20">
        <v>5</v>
      </c>
      <c r="S31" s="20">
        <v>0</v>
      </c>
      <c r="T31" s="20">
        <v>0</v>
      </c>
      <c r="U31" s="20">
        <v>5</v>
      </c>
    </row>
    <row r="32" spans="1:21">
      <c r="A32" s="20">
        <v>4</v>
      </c>
      <c r="B32" s="20" t="s">
        <v>25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2.4</v>
      </c>
      <c r="N32" s="20">
        <v>2.5</v>
      </c>
      <c r="O32" s="20">
        <v>4.9000000000000004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</row>
    <row r="33" spans="1:21">
      <c r="A33" s="20">
        <v>5</v>
      </c>
      <c r="B33" s="20" t="s">
        <v>27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0.46</v>
      </c>
      <c r="R33" s="20">
        <v>8.3000000000000007</v>
      </c>
      <c r="S33" s="20">
        <v>0</v>
      </c>
      <c r="T33" s="20">
        <v>0</v>
      </c>
      <c r="U33" s="20">
        <v>8.76</v>
      </c>
    </row>
    <row r="34" spans="1:21">
      <c r="A34" s="20">
        <v>6</v>
      </c>
      <c r="B34" s="20" t="s">
        <v>29</v>
      </c>
      <c r="C34" s="20">
        <v>9.0500000000000007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7.25</v>
      </c>
      <c r="L34" s="20">
        <v>16.3</v>
      </c>
      <c r="M34" s="20">
        <v>10</v>
      </c>
      <c r="N34" s="20">
        <v>8.25</v>
      </c>
      <c r="O34" s="20">
        <v>18.25</v>
      </c>
      <c r="P34" s="20">
        <v>0</v>
      </c>
      <c r="Q34" s="20">
        <v>0</v>
      </c>
      <c r="R34" s="20">
        <v>0.56000000000000005</v>
      </c>
      <c r="S34" s="20">
        <v>0</v>
      </c>
      <c r="T34" s="20">
        <v>0</v>
      </c>
      <c r="U34" s="20">
        <v>0.56000000000000005</v>
      </c>
    </row>
    <row r="35" spans="1:21">
      <c r="A35" s="20">
        <v>7</v>
      </c>
      <c r="B35" s="20" t="s">
        <v>30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11.73</v>
      </c>
      <c r="K35" s="20">
        <v>0</v>
      </c>
      <c r="L35" s="20">
        <v>11.73</v>
      </c>
      <c r="M35" s="20">
        <v>17.41</v>
      </c>
      <c r="N35" s="20">
        <v>38.979999999999997</v>
      </c>
      <c r="O35" s="20">
        <v>56.39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</row>
    <row r="36" spans="1:21">
      <c r="A36" s="22" t="s">
        <v>104</v>
      </c>
      <c r="B36" s="22" t="s">
        <v>58</v>
      </c>
      <c r="C36" s="22">
        <v>134.79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11.73</v>
      </c>
      <c r="K36" s="22">
        <v>7.25</v>
      </c>
      <c r="L36" s="22">
        <v>153.77000000000001</v>
      </c>
      <c r="M36" s="22">
        <v>431.67</v>
      </c>
      <c r="N36" s="22">
        <v>301.85000000000002</v>
      </c>
      <c r="O36" s="22">
        <v>733.52</v>
      </c>
      <c r="P36" s="22">
        <v>0</v>
      </c>
      <c r="Q36" s="22">
        <v>10.81</v>
      </c>
      <c r="R36" s="22">
        <v>33.94</v>
      </c>
      <c r="S36" s="22">
        <v>0</v>
      </c>
      <c r="T36" s="22">
        <v>4.8499999999999996</v>
      </c>
      <c r="U36" s="22">
        <v>49.6</v>
      </c>
    </row>
    <row r="37" spans="1:21">
      <c r="A37" s="20">
        <v>1</v>
      </c>
      <c r="B37" s="20" t="s">
        <v>37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6.11</v>
      </c>
      <c r="N37" s="20">
        <v>0</v>
      </c>
      <c r="O37" s="20">
        <v>6.11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</row>
    <row r="38" spans="1:21">
      <c r="A38" s="20">
        <v>2</v>
      </c>
      <c r="B38" s="20" t="s">
        <v>40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13</v>
      </c>
      <c r="N38" s="20">
        <v>246</v>
      </c>
      <c r="O38" s="20">
        <v>259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</row>
    <row r="39" spans="1:21">
      <c r="A39" s="20">
        <v>3</v>
      </c>
      <c r="B39" s="20" t="s">
        <v>34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</row>
    <row r="40" spans="1:21" ht="30">
      <c r="A40" s="20">
        <v>4</v>
      </c>
      <c r="B40" s="20" t="s">
        <v>35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</row>
    <row r="41" spans="1:21">
      <c r="A41" s="22" t="s">
        <v>105</v>
      </c>
      <c r="B41" s="22" t="s">
        <v>58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19.11</v>
      </c>
      <c r="N41" s="22">
        <v>246</v>
      </c>
      <c r="O41" s="22">
        <v>265.11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</row>
    <row r="42" spans="1:21">
      <c r="A42" s="20">
        <v>1</v>
      </c>
      <c r="B42" s="20" t="s">
        <v>47</v>
      </c>
      <c r="C42" s="20">
        <v>39.35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11.05</v>
      </c>
      <c r="J42" s="20">
        <v>0</v>
      </c>
      <c r="K42" s="20">
        <v>0</v>
      </c>
      <c r="L42" s="20">
        <v>50.4</v>
      </c>
      <c r="M42" s="20">
        <v>0</v>
      </c>
      <c r="N42" s="20">
        <v>237.51</v>
      </c>
      <c r="O42" s="20">
        <v>237.51</v>
      </c>
      <c r="P42" s="20">
        <v>0</v>
      </c>
      <c r="Q42" s="20">
        <v>0</v>
      </c>
      <c r="R42" s="20">
        <v>12.11</v>
      </c>
      <c r="S42" s="20">
        <v>0</v>
      </c>
      <c r="T42" s="20">
        <v>0</v>
      </c>
      <c r="U42" s="20">
        <v>12.11</v>
      </c>
    </row>
    <row r="43" spans="1:21">
      <c r="A43" s="22" t="s">
        <v>106</v>
      </c>
      <c r="B43" s="22" t="s">
        <v>58</v>
      </c>
      <c r="C43" s="22">
        <v>39.35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11.05</v>
      </c>
      <c r="J43" s="22">
        <v>0</v>
      </c>
      <c r="K43" s="22">
        <v>0</v>
      </c>
      <c r="L43" s="22">
        <v>50.4</v>
      </c>
      <c r="M43" s="22">
        <v>0</v>
      </c>
      <c r="N43" s="22">
        <v>237.51</v>
      </c>
      <c r="O43" s="22">
        <v>237.51</v>
      </c>
      <c r="P43" s="22">
        <v>0</v>
      </c>
      <c r="Q43" s="22">
        <v>0</v>
      </c>
      <c r="R43" s="22">
        <v>12.11</v>
      </c>
      <c r="S43" s="22">
        <v>0</v>
      </c>
      <c r="T43" s="22">
        <v>0</v>
      </c>
      <c r="U43" s="22">
        <v>12.11</v>
      </c>
    </row>
    <row r="44" spans="1:21">
      <c r="A44" s="20">
        <v>1</v>
      </c>
      <c r="B44" s="20" t="s">
        <v>50</v>
      </c>
      <c r="C44" s="20">
        <v>102.02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102.02</v>
      </c>
      <c r="M44" s="20">
        <v>23.05</v>
      </c>
      <c r="N44" s="20">
        <v>0</v>
      </c>
      <c r="O44" s="20">
        <v>23.05</v>
      </c>
      <c r="P44" s="20">
        <v>0</v>
      </c>
      <c r="Q44" s="20">
        <v>0.79</v>
      </c>
      <c r="R44" s="20">
        <v>13.22</v>
      </c>
      <c r="S44" s="20">
        <v>3.55</v>
      </c>
      <c r="T44" s="20">
        <v>0</v>
      </c>
      <c r="U44" s="20">
        <v>17.559999999999999</v>
      </c>
    </row>
    <row r="45" spans="1:21">
      <c r="A45" s="20">
        <v>2</v>
      </c>
      <c r="B45" s="20" t="s">
        <v>49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220.4</v>
      </c>
      <c r="N45" s="20">
        <v>0</v>
      </c>
      <c r="O45" s="20">
        <v>220.4</v>
      </c>
      <c r="P45" s="20">
        <v>0</v>
      </c>
      <c r="Q45" s="20">
        <v>0</v>
      </c>
      <c r="R45" s="20">
        <v>48</v>
      </c>
      <c r="S45" s="20">
        <v>0</v>
      </c>
      <c r="T45" s="20">
        <v>0</v>
      </c>
      <c r="U45" s="20">
        <v>48</v>
      </c>
    </row>
    <row r="46" spans="1:21">
      <c r="A46" s="22" t="s">
        <v>110</v>
      </c>
      <c r="B46" s="22" t="s">
        <v>58</v>
      </c>
      <c r="C46" s="22">
        <v>276.16000000000003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11.05</v>
      </c>
      <c r="J46" s="22">
        <v>11.73</v>
      </c>
      <c r="K46" s="22">
        <v>7.25</v>
      </c>
      <c r="L46" s="22">
        <v>306.19</v>
      </c>
      <c r="M46" s="22">
        <v>694.23</v>
      </c>
      <c r="N46" s="22">
        <v>785.36</v>
      </c>
      <c r="O46" s="22">
        <v>1479.59</v>
      </c>
      <c r="P46" s="22">
        <v>0</v>
      </c>
      <c r="Q46" s="22">
        <v>11.6</v>
      </c>
      <c r="R46" s="22">
        <v>107.27</v>
      </c>
      <c r="S46" s="22">
        <v>3.55</v>
      </c>
      <c r="T46" s="22">
        <v>4.8499999999999996</v>
      </c>
      <c r="U46" s="22">
        <v>127.27</v>
      </c>
    </row>
  </sheetData>
  <mergeCells count="8">
    <mergeCell ref="A25:U25"/>
    <mergeCell ref="A26:U26"/>
    <mergeCell ref="A1:U1"/>
    <mergeCell ref="A2:U2"/>
    <mergeCell ref="A3:U3"/>
    <mergeCell ref="A4:U4"/>
    <mergeCell ref="A23:U23"/>
    <mergeCell ref="A24:U24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workbookViewId="0">
      <selection activeCell="M26" sqref="M26"/>
    </sheetView>
  </sheetViews>
  <sheetFormatPr defaultRowHeight="15"/>
  <cols>
    <col min="1" max="1" width="9.42578125" customWidth="1"/>
    <col min="2" max="9" width="10.85546875"/>
    <col min="10" max="10" width="13.7109375" customWidth="1"/>
  </cols>
  <sheetData>
    <row r="1" spans="1:21">
      <c r="A1" s="209" t="s">
        <v>648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</row>
    <row r="2" spans="1:21">
      <c r="A2" s="209" t="s">
        <v>660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</row>
    <row r="3" spans="1:21">
      <c r="A3" s="209" t="s">
        <v>650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</row>
    <row r="4" spans="1:21">
      <c r="A4" s="213" t="s">
        <v>75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</row>
    <row r="5" spans="1:21" ht="45">
      <c r="A5" s="14" t="s">
        <v>94</v>
      </c>
      <c r="B5" s="14" t="s">
        <v>2</v>
      </c>
      <c r="C5" s="14" t="s">
        <v>155</v>
      </c>
      <c r="D5" s="14" t="s">
        <v>156</v>
      </c>
      <c r="E5" s="14" t="s">
        <v>157</v>
      </c>
      <c r="F5" s="14" t="s">
        <v>158</v>
      </c>
      <c r="G5" s="14" t="s">
        <v>159</v>
      </c>
      <c r="H5" s="14" t="s">
        <v>160</v>
      </c>
      <c r="I5" s="14" t="s">
        <v>161</v>
      </c>
      <c r="J5" s="14" t="s">
        <v>162</v>
      </c>
      <c r="K5" s="14" t="s">
        <v>163</v>
      </c>
      <c r="L5" s="14" t="s">
        <v>164</v>
      </c>
      <c r="M5" s="14" t="s">
        <v>165</v>
      </c>
      <c r="N5" s="14" t="s">
        <v>166</v>
      </c>
      <c r="O5" s="14" t="s">
        <v>167</v>
      </c>
      <c r="P5" s="14" t="s">
        <v>168</v>
      </c>
      <c r="Q5" s="14" t="s">
        <v>169</v>
      </c>
      <c r="R5" s="14" t="s">
        <v>170</v>
      </c>
      <c r="S5" s="14" t="s">
        <v>171</v>
      </c>
      <c r="T5" s="14" t="s">
        <v>172</v>
      </c>
      <c r="U5" s="14" t="s">
        <v>173</v>
      </c>
    </row>
    <row r="6" spans="1:21">
      <c r="A6" s="18">
        <v>1</v>
      </c>
      <c r="B6" s="18" t="s">
        <v>27</v>
      </c>
      <c r="C6" s="18">
        <v>2.2799999999999998</v>
      </c>
      <c r="D6" s="18">
        <v>0</v>
      </c>
      <c r="E6" s="18">
        <v>9.5</v>
      </c>
      <c r="F6" s="18">
        <v>0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18">
        <v>11.78</v>
      </c>
      <c r="M6" s="18">
        <v>0</v>
      </c>
      <c r="N6" s="18">
        <v>0</v>
      </c>
      <c r="O6" s="18">
        <v>0</v>
      </c>
      <c r="P6" s="18">
        <v>0</v>
      </c>
      <c r="Q6" s="18">
        <v>0</v>
      </c>
      <c r="R6" s="18">
        <v>0</v>
      </c>
      <c r="S6" s="18">
        <v>0</v>
      </c>
      <c r="T6" s="18">
        <v>0</v>
      </c>
      <c r="U6" s="18">
        <v>0</v>
      </c>
    </row>
    <row r="7" spans="1:21">
      <c r="A7" s="22" t="s">
        <v>104</v>
      </c>
      <c r="B7" s="22" t="s">
        <v>58</v>
      </c>
      <c r="C7" s="22">
        <v>2.2799999999999998</v>
      </c>
      <c r="D7" s="22">
        <v>0</v>
      </c>
      <c r="E7" s="22">
        <v>9.5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11.78</v>
      </c>
      <c r="M7" s="22">
        <v>0</v>
      </c>
      <c r="N7" s="22">
        <v>0</v>
      </c>
      <c r="O7" s="22">
        <v>0</v>
      </c>
      <c r="P7" s="22">
        <v>0</v>
      </c>
      <c r="Q7" s="22">
        <v>0</v>
      </c>
      <c r="R7" s="22">
        <v>0</v>
      </c>
      <c r="S7" s="22">
        <v>0</v>
      </c>
      <c r="T7" s="22">
        <v>0</v>
      </c>
      <c r="U7" s="22">
        <v>0</v>
      </c>
    </row>
    <row r="8" spans="1:21">
      <c r="A8" s="20">
        <v>1</v>
      </c>
      <c r="B8" s="20" t="s">
        <v>37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12.04</v>
      </c>
      <c r="N8" s="20">
        <v>0</v>
      </c>
      <c r="O8" s="20">
        <v>12.04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</row>
    <row r="9" spans="1:21">
      <c r="A9" s="20">
        <v>2</v>
      </c>
      <c r="B9" s="20" t="s">
        <v>40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</row>
    <row r="10" spans="1:21">
      <c r="A10" s="20">
        <v>3</v>
      </c>
      <c r="B10" s="20" t="s">
        <v>34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</row>
    <row r="11" spans="1:21">
      <c r="A11" s="20">
        <v>4</v>
      </c>
      <c r="B11" s="20" t="s">
        <v>35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</row>
    <row r="12" spans="1:21">
      <c r="A12" s="22" t="s">
        <v>105</v>
      </c>
      <c r="B12" s="22" t="s">
        <v>58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12.04</v>
      </c>
      <c r="N12" s="22">
        <v>0</v>
      </c>
      <c r="O12" s="22">
        <v>12.04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0</v>
      </c>
    </row>
    <row r="13" spans="1:21">
      <c r="A13" s="20">
        <v>1</v>
      </c>
      <c r="B13" s="20" t="s">
        <v>47</v>
      </c>
      <c r="C13" s="20">
        <v>43.83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0.75</v>
      </c>
      <c r="J13" s="20">
        <v>0</v>
      </c>
      <c r="K13" s="20">
        <v>0</v>
      </c>
      <c r="L13" s="20">
        <v>44.58</v>
      </c>
      <c r="M13" s="20">
        <v>0</v>
      </c>
      <c r="N13" s="20">
        <v>9.2200000000000006</v>
      </c>
      <c r="O13" s="20">
        <v>9.2200000000000006</v>
      </c>
      <c r="P13" s="20">
        <v>0</v>
      </c>
      <c r="Q13" s="20">
        <v>0</v>
      </c>
      <c r="R13" s="20">
        <v>5.56</v>
      </c>
      <c r="S13" s="20">
        <v>0</v>
      </c>
      <c r="T13" s="20">
        <v>0</v>
      </c>
      <c r="U13" s="20">
        <v>5.56</v>
      </c>
    </row>
    <row r="14" spans="1:21">
      <c r="A14" s="22" t="s">
        <v>106</v>
      </c>
      <c r="B14" s="22" t="s">
        <v>58</v>
      </c>
      <c r="C14" s="22">
        <v>43.83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0.75</v>
      </c>
      <c r="J14" s="22">
        <v>0</v>
      </c>
      <c r="K14" s="22">
        <v>0</v>
      </c>
      <c r="L14" s="22">
        <v>44.58</v>
      </c>
      <c r="M14" s="22">
        <v>0</v>
      </c>
      <c r="N14" s="22">
        <v>9.2200000000000006</v>
      </c>
      <c r="O14" s="22">
        <v>9.2200000000000006</v>
      </c>
      <c r="P14" s="22">
        <v>0</v>
      </c>
      <c r="Q14" s="22">
        <v>0</v>
      </c>
      <c r="R14" s="22">
        <v>5.56</v>
      </c>
      <c r="S14" s="22">
        <v>0</v>
      </c>
      <c r="T14" s="22">
        <v>0</v>
      </c>
      <c r="U14" s="22">
        <v>5.56</v>
      </c>
    </row>
    <row r="15" spans="1:21">
      <c r="A15" s="20">
        <v>1</v>
      </c>
      <c r="B15" s="20" t="s">
        <v>50</v>
      </c>
      <c r="C15" s="20">
        <v>32.979999999999997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32.979999999999997</v>
      </c>
      <c r="M15" s="20">
        <v>0</v>
      </c>
      <c r="N15" s="20">
        <v>0</v>
      </c>
      <c r="O15" s="20">
        <v>0</v>
      </c>
      <c r="P15" s="20">
        <v>0</v>
      </c>
      <c r="Q15" s="20">
        <v>0.16</v>
      </c>
      <c r="R15" s="20">
        <v>0</v>
      </c>
      <c r="S15" s="20">
        <v>0</v>
      </c>
      <c r="T15" s="20">
        <v>0</v>
      </c>
      <c r="U15" s="20">
        <v>0.16</v>
      </c>
    </row>
    <row r="16" spans="1:21">
      <c r="A16" s="22" t="s">
        <v>110</v>
      </c>
      <c r="B16" s="22" t="s">
        <v>58</v>
      </c>
      <c r="C16" s="22">
        <v>79.09</v>
      </c>
      <c r="D16" s="22">
        <v>0</v>
      </c>
      <c r="E16" s="22">
        <v>9.5</v>
      </c>
      <c r="F16" s="22">
        <v>0</v>
      </c>
      <c r="G16" s="22">
        <v>0</v>
      </c>
      <c r="H16" s="22">
        <v>0</v>
      </c>
      <c r="I16" s="22">
        <v>0.75</v>
      </c>
      <c r="J16" s="22">
        <v>0</v>
      </c>
      <c r="K16" s="22">
        <v>0</v>
      </c>
      <c r="L16" s="22">
        <v>89.34</v>
      </c>
      <c r="M16" s="22">
        <v>12.04</v>
      </c>
      <c r="N16" s="22">
        <v>9.2200000000000006</v>
      </c>
      <c r="O16" s="22">
        <v>21.26</v>
      </c>
      <c r="P16" s="22">
        <v>0</v>
      </c>
      <c r="Q16" s="22">
        <v>0.16</v>
      </c>
      <c r="R16" s="22">
        <v>5.56</v>
      </c>
      <c r="S16" s="22">
        <v>0</v>
      </c>
      <c r="T16" s="22">
        <v>0</v>
      </c>
      <c r="U16" s="22">
        <v>5.72</v>
      </c>
    </row>
  </sheetData>
  <mergeCells count="4">
    <mergeCell ref="A1:U1"/>
    <mergeCell ref="A2:U2"/>
    <mergeCell ref="A3:U3"/>
    <mergeCell ref="A4:U4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16"/>
  <sheetViews>
    <sheetView topLeftCell="A61" workbookViewId="0">
      <selection activeCell="N131" sqref="N131"/>
    </sheetView>
  </sheetViews>
  <sheetFormatPr defaultRowHeight="15"/>
  <cols>
    <col min="2" max="2" width="11.7109375" customWidth="1"/>
    <col min="3" max="3" width="31.28515625" customWidth="1"/>
    <col min="4" max="4" width="33.5703125" customWidth="1"/>
  </cols>
  <sheetData>
    <row r="1" spans="2:4" ht="15.75">
      <c r="B1" s="209" t="s">
        <v>661</v>
      </c>
      <c r="C1" s="209"/>
      <c r="D1" s="209"/>
    </row>
    <row r="3" spans="2:4" ht="15.75">
      <c r="B3" s="243" t="s">
        <v>662</v>
      </c>
      <c r="C3" s="244"/>
      <c r="D3" s="245"/>
    </row>
    <row r="4" spans="2:4" ht="18.75">
      <c r="B4" s="271" t="s">
        <v>663</v>
      </c>
      <c r="C4" s="272"/>
      <c r="D4" s="273"/>
    </row>
    <row r="5" spans="2:4">
      <c r="B5" s="29" t="s">
        <v>664</v>
      </c>
      <c r="C5" s="29" t="s">
        <v>665</v>
      </c>
      <c r="D5" s="29" t="s">
        <v>456</v>
      </c>
    </row>
    <row r="6" spans="2:4">
      <c r="B6" s="6">
        <v>1</v>
      </c>
      <c r="C6" s="180" t="s">
        <v>666</v>
      </c>
      <c r="D6" s="181" t="s">
        <v>667</v>
      </c>
    </row>
    <row r="7" spans="2:4">
      <c r="B7" s="6">
        <v>2</v>
      </c>
      <c r="C7" s="6" t="s">
        <v>668</v>
      </c>
      <c r="D7" s="181" t="s">
        <v>669</v>
      </c>
    </row>
    <row r="8" spans="2:4">
      <c r="B8" s="6">
        <v>3</v>
      </c>
      <c r="C8" s="180" t="s">
        <v>670</v>
      </c>
      <c r="D8" s="181" t="s">
        <v>671</v>
      </c>
    </row>
    <row r="9" spans="2:4">
      <c r="B9" s="6">
        <v>4</v>
      </c>
      <c r="C9" s="180" t="s">
        <v>672</v>
      </c>
      <c r="D9" s="181" t="s">
        <v>673</v>
      </c>
    </row>
    <row r="10" spans="2:4">
      <c r="B10" s="6">
        <v>5</v>
      </c>
      <c r="C10" s="180" t="s">
        <v>674</v>
      </c>
      <c r="D10" s="181" t="s">
        <v>675</v>
      </c>
    </row>
    <row r="11" spans="2:4">
      <c r="B11" s="6">
        <v>6</v>
      </c>
      <c r="C11" s="180" t="s">
        <v>676</v>
      </c>
      <c r="D11" s="181" t="s">
        <v>677</v>
      </c>
    </row>
    <row r="12" spans="2:4">
      <c r="B12" s="6">
        <v>7</v>
      </c>
      <c r="C12" s="180" t="s">
        <v>678</v>
      </c>
      <c r="D12" s="181" t="s">
        <v>679</v>
      </c>
    </row>
    <row r="13" spans="2:4">
      <c r="B13" s="6">
        <v>8</v>
      </c>
      <c r="C13" s="180" t="s">
        <v>680</v>
      </c>
      <c r="D13" s="181" t="s">
        <v>681</v>
      </c>
    </row>
    <row r="14" spans="2:4">
      <c r="B14" s="6">
        <v>9</v>
      </c>
      <c r="C14" s="180" t="s">
        <v>682</v>
      </c>
      <c r="D14" s="181" t="s">
        <v>683</v>
      </c>
    </row>
    <row r="15" spans="2:4">
      <c r="B15" s="6">
        <v>10</v>
      </c>
      <c r="C15" s="180" t="s">
        <v>684</v>
      </c>
      <c r="D15" s="181" t="s">
        <v>685</v>
      </c>
    </row>
    <row r="16" spans="2:4">
      <c r="B16" s="6">
        <v>11</v>
      </c>
      <c r="C16" s="6" t="s">
        <v>686</v>
      </c>
      <c r="D16" s="6" t="s">
        <v>687</v>
      </c>
    </row>
    <row r="17" spans="2:4">
      <c r="B17" s="6">
        <v>12</v>
      </c>
      <c r="C17" s="180" t="s">
        <v>688</v>
      </c>
      <c r="D17" s="181" t="s">
        <v>689</v>
      </c>
    </row>
    <row r="18" spans="2:4">
      <c r="B18" s="6">
        <v>13</v>
      </c>
      <c r="C18" s="180" t="s">
        <v>690</v>
      </c>
      <c r="D18" s="181" t="s">
        <v>691</v>
      </c>
    </row>
    <row r="19" spans="2:4">
      <c r="B19" s="6">
        <v>14</v>
      </c>
      <c r="C19" s="180" t="s">
        <v>692</v>
      </c>
      <c r="D19" s="181" t="s">
        <v>693</v>
      </c>
    </row>
    <row r="20" spans="2:4">
      <c r="B20" s="6">
        <v>15</v>
      </c>
      <c r="C20" s="6" t="s">
        <v>694</v>
      </c>
      <c r="D20" s="6" t="s">
        <v>695</v>
      </c>
    </row>
    <row r="21" spans="2:4">
      <c r="B21" s="6">
        <v>16</v>
      </c>
      <c r="C21" s="6" t="s">
        <v>696</v>
      </c>
      <c r="D21" s="6" t="s">
        <v>697</v>
      </c>
    </row>
    <row r="22" spans="2:4">
      <c r="B22" s="6">
        <v>17</v>
      </c>
      <c r="C22" s="180" t="s">
        <v>698</v>
      </c>
      <c r="D22" s="181" t="s">
        <v>699</v>
      </c>
    </row>
    <row r="23" spans="2:4">
      <c r="B23" s="6">
        <v>18</v>
      </c>
      <c r="C23" s="180" t="s">
        <v>700</v>
      </c>
      <c r="D23" s="181" t="s">
        <v>701</v>
      </c>
    </row>
    <row r="24" spans="2:4">
      <c r="B24" s="6">
        <v>19</v>
      </c>
      <c r="C24" s="180" t="s">
        <v>702</v>
      </c>
      <c r="D24" s="181" t="s">
        <v>703</v>
      </c>
    </row>
    <row r="25" spans="2:4" ht="30">
      <c r="B25" s="6">
        <v>20</v>
      </c>
      <c r="C25" s="180" t="s">
        <v>704</v>
      </c>
      <c r="D25" s="181" t="s">
        <v>705</v>
      </c>
    </row>
    <row r="26" spans="2:4">
      <c r="B26" s="6">
        <v>21</v>
      </c>
      <c r="C26" s="180" t="s">
        <v>706</v>
      </c>
      <c r="D26" s="181" t="s">
        <v>707</v>
      </c>
    </row>
    <row r="27" spans="2:4">
      <c r="B27" s="6">
        <v>22</v>
      </c>
      <c r="C27" s="6" t="s">
        <v>708</v>
      </c>
      <c r="D27" s="182" t="s">
        <v>709</v>
      </c>
    </row>
    <row r="28" spans="2:4">
      <c r="B28" s="6">
        <v>23</v>
      </c>
      <c r="C28" s="180" t="s">
        <v>710</v>
      </c>
      <c r="D28" s="181" t="s">
        <v>711</v>
      </c>
    </row>
    <row r="29" spans="2:4" ht="30">
      <c r="B29" s="6">
        <v>24</v>
      </c>
      <c r="C29" s="180" t="s">
        <v>712</v>
      </c>
      <c r="D29" s="181" t="s">
        <v>713</v>
      </c>
    </row>
    <row r="30" spans="2:4">
      <c r="B30" s="6">
        <v>25</v>
      </c>
      <c r="C30" s="180" t="s">
        <v>714</v>
      </c>
      <c r="D30" s="181" t="s">
        <v>715</v>
      </c>
    </row>
    <row r="31" spans="2:4">
      <c r="B31" s="6">
        <v>26</v>
      </c>
      <c r="C31" s="180" t="s">
        <v>716</v>
      </c>
      <c r="D31" s="181" t="s">
        <v>717</v>
      </c>
    </row>
    <row r="32" spans="2:4">
      <c r="B32" s="6">
        <v>27</v>
      </c>
      <c r="C32" s="180" t="s">
        <v>718</v>
      </c>
      <c r="D32" s="181" t="s">
        <v>719</v>
      </c>
    </row>
    <row r="33" spans="2:4">
      <c r="B33" s="6">
        <v>28</v>
      </c>
      <c r="C33" s="180" t="s">
        <v>720</v>
      </c>
      <c r="D33" s="181" t="s">
        <v>721</v>
      </c>
    </row>
    <row r="34" spans="2:4">
      <c r="B34" s="6">
        <v>29</v>
      </c>
      <c r="C34" s="6" t="s">
        <v>722</v>
      </c>
      <c r="D34" s="6" t="s">
        <v>723</v>
      </c>
    </row>
    <row r="35" spans="2:4">
      <c r="B35" s="6">
        <v>30</v>
      </c>
      <c r="C35" s="180" t="s">
        <v>724</v>
      </c>
      <c r="D35" s="181" t="s">
        <v>725</v>
      </c>
    </row>
    <row r="36" spans="2:4">
      <c r="B36" s="6">
        <v>31</v>
      </c>
      <c r="C36" s="180" t="s">
        <v>726</v>
      </c>
      <c r="D36" s="181" t="s">
        <v>727</v>
      </c>
    </row>
    <row r="37" spans="2:4">
      <c r="B37" s="6">
        <v>32</v>
      </c>
      <c r="C37" s="6" t="s">
        <v>728</v>
      </c>
      <c r="D37" s="181" t="s">
        <v>727</v>
      </c>
    </row>
    <row r="38" spans="2:4">
      <c r="B38" s="6">
        <v>33</v>
      </c>
      <c r="C38" s="180" t="s">
        <v>729</v>
      </c>
      <c r="D38" s="181" t="s">
        <v>730</v>
      </c>
    </row>
    <row r="39" spans="2:4" ht="30">
      <c r="B39" s="6">
        <v>34</v>
      </c>
      <c r="C39" s="180" t="s">
        <v>731</v>
      </c>
      <c r="D39" s="181" t="s">
        <v>732</v>
      </c>
    </row>
    <row r="40" spans="2:4">
      <c r="B40" s="6">
        <v>35</v>
      </c>
      <c r="C40" s="180" t="s">
        <v>733</v>
      </c>
      <c r="D40" s="181" t="s">
        <v>734</v>
      </c>
    </row>
    <row r="41" spans="2:4" ht="30">
      <c r="B41" s="6">
        <v>36</v>
      </c>
      <c r="C41" s="180" t="s">
        <v>735</v>
      </c>
      <c r="D41" s="181" t="s">
        <v>736</v>
      </c>
    </row>
    <row r="42" spans="2:4">
      <c r="B42" s="6">
        <v>37</v>
      </c>
      <c r="C42" s="180" t="s">
        <v>737</v>
      </c>
      <c r="D42" s="181" t="s">
        <v>738</v>
      </c>
    </row>
    <row r="43" spans="2:4" ht="30">
      <c r="B43" s="6">
        <v>38</v>
      </c>
      <c r="C43" s="180" t="s">
        <v>739</v>
      </c>
      <c r="D43" s="181" t="s">
        <v>740</v>
      </c>
    </row>
    <row r="44" spans="2:4">
      <c r="B44" s="6">
        <v>39</v>
      </c>
      <c r="C44" s="180" t="s">
        <v>741</v>
      </c>
      <c r="D44" s="181" t="s">
        <v>742</v>
      </c>
    </row>
    <row r="45" spans="2:4">
      <c r="B45" s="6">
        <v>40</v>
      </c>
      <c r="C45" s="180" t="s">
        <v>743</v>
      </c>
      <c r="D45" s="181" t="s">
        <v>742</v>
      </c>
    </row>
    <row r="46" spans="2:4">
      <c r="B46" s="6">
        <v>41</v>
      </c>
      <c r="C46" s="180" t="s">
        <v>744</v>
      </c>
      <c r="D46" s="181" t="s">
        <v>745</v>
      </c>
    </row>
    <row r="47" spans="2:4">
      <c r="B47" s="6">
        <v>42</v>
      </c>
      <c r="C47" s="180" t="s">
        <v>746</v>
      </c>
      <c r="D47" s="181" t="s">
        <v>747</v>
      </c>
    </row>
    <row r="48" spans="2:4">
      <c r="B48" s="183"/>
      <c r="C48" s="184"/>
      <c r="D48" s="185"/>
    </row>
    <row r="49" spans="2:4" ht="18.75">
      <c r="B49" s="274" t="s">
        <v>748</v>
      </c>
      <c r="C49" s="274"/>
      <c r="D49" s="274"/>
    </row>
    <row r="50" spans="2:4">
      <c r="B50" s="6"/>
      <c r="C50" s="6" t="s">
        <v>665</v>
      </c>
      <c r="D50" s="182" t="s">
        <v>456</v>
      </c>
    </row>
    <row r="51" spans="2:4">
      <c r="B51" s="4">
        <v>1</v>
      </c>
      <c r="C51" s="187" t="s">
        <v>749</v>
      </c>
      <c r="D51" s="180" t="s">
        <v>750</v>
      </c>
    </row>
    <row r="52" spans="2:4">
      <c r="B52" s="6">
        <v>2</v>
      </c>
      <c r="C52" s="187" t="s">
        <v>751</v>
      </c>
      <c r="D52" s="180" t="s">
        <v>752</v>
      </c>
    </row>
    <row r="53" spans="2:4">
      <c r="B53" s="4">
        <v>3</v>
      </c>
      <c r="C53" s="188" t="s">
        <v>753</v>
      </c>
      <c r="D53" s="180" t="s">
        <v>754</v>
      </c>
    </row>
    <row r="54" spans="2:4">
      <c r="B54" s="186"/>
      <c r="C54" s="186"/>
      <c r="D54" s="186"/>
    </row>
    <row r="55" spans="2:4" ht="18.75">
      <c r="B55" s="274" t="s">
        <v>755</v>
      </c>
      <c r="C55" s="275"/>
      <c r="D55" s="275"/>
    </row>
    <row r="56" spans="2:4">
      <c r="B56" s="6" t="s">
        <v>664</v>
      </c>
      <c r="C56" s="6" t="s">
        <v>665</v>
      </c>
      <c r="D56" s="6" t="s">
        <v>456</v>
      </c>
    </row>
    <row r="57" spans="2:4">
      <c r="B57" s="6"/>
      <c r="C57" s="6"/>
      <c r="D57" s="6"/>
    </row>
    <row r="58" spans="2:4">
      <c r="B58" s="4">
        <v>1</v>
      </c>
      <c r="C58" s="180" t="s">
        <v>756</v>
      </c>
      <c r="D58" s="181" t="s">
        <v>757</v>
      </c>
    </row>
    <row r="59" spans="2:4">
      <c r="B59" s="6">
        <v>2</v>
      </c>
      <c r="C59" s="180" t="s">
        <v>758</v>
      </c>
      <c r="D59" s="181" t="s">
        <v>759</v>
      </c>
    </row>
    <row r="60" spans="2:4">
      <c r="B60" s="4">
        <v>3</v>
      </c>
      <c r="C60" s="6" t="s">
        <v>760</v>
      </c>
      <c r="D60" s="182" t="s">
        <v>761</v>
      </c>
    </row>
    <row r="61" spans="2:4">
      <c r="B61" s="6">
        <v>4</v>
      </c>
      <c r="C61" s="180" t="s">
        <v>762</v>
      </c>
      <c r="D61" s="181" t="s">
        <v>763</v>
      </c>
    </row>
    <row r="62" spans="2:4">
      <c r="B62" s="4">
        <v>5</v>
      </c>
      <c r="C62" s="180" t="s">
        <v>764</v>
      </c>
      <c r="D62" s="181" t="s">
        <v>765</v>
      </c>
    </row>
    <row r="63" spans="2:4">
      <c r="B63" s="6">
        <v>6</v>
      </c>
      <c r="C63" s="180" t="s">
        <v>766</v>
      </c>
      <c r="D63" s="181" t="s">
        <v>767</v>
      </c>
    </row>
    <row r="64" spans="2:4">
      <c r="B64" s="4">
        <v>7</v>
      </c>
      <c r="C64" s="180" t="s">
        <v>768</v>
      </c>
      <c r="D64" s="181" t="s">
        <v>769</v>
      </c>
    </row>
    <row r="65" spans="2:4">
      <c r="B65" s="6">
        <v>8</v>
      </c>
      <c r="C65" s="180" t="s">
        <v>770</v>
      </c>
      <c r="D65" s="181" t="s">
        <v>771</v>
      </c>
    </row>
    <row r="66" spans="2:4">
      <c r="B66" s="4">
        <v>9</v>
      </c>
      <c r="C66" s="180" t="s">
        <v>772</v>
      </c>
      <c r="D66" s="181" t="s">
        <v>773</v>
      </c>
    </row>
    <row r="67" spans="2:4">
      <c r="B67" s="6">
        <v>10</v>
      </c>
      <c r="C67" s="6" t="s">
        <v>774</v>
      </c>
      <c r="D67" s="182" t="s">
        <v>775</v>
      </c>
    </row>
    <row r="68" spans="2:4">
      <c r="B68" s="4">
        <v>11</v>
      </c>
      <c r="C68" s="180" t="s">
        <v>776</v>
      </c>
      <c r="D68" s="181" t="s">
        <v>777</v>
      </c>
    </row>
    <row r="69" spans="2:4">
      <c r="B69" s="4">
        <v>12</v>
      </c>
      <c r="C69" s="180" t="s">
        <v>778</v>
      </c>
      <c r="D69" s="181" t="s">
        <v>779</v>
      </c>
    </row>
    <row r="70" spans="2:4">
      <c r="B70" s="6">
        <v>13</v>
      </c>
      <c r="C70" s="180" t="s">
        <v>780</v>
      </c>
      <c r="D70" s="181" t="s">
        <v>781</v>
      </c>
    </row>
    <row r="71" spans="2:4">
      <c r="B71" s="4">
        <v>14</v>
      </c>
      <c r="C71" s="180" t="s">
        <v>782</v>
      </c>
      <c r="D71" s="181" t="s">
        <v>783</v>
      </c>
    </row>
    <row r="72" spans="2:4">
      <c r="B72" s="4">
        <v>15</v>
      </c>
      <c r="C72" s="180" t="s">
        <v>784</v>
      </c>
      <c r="D72" s="181" t="s">
        <v>785</v>
      </c>
    </row>
    <row r="73" spans="2:4">
      <c r="B73" s="6">
        <v>16</v>
      </c>
      <c r="C73" s="189" t="s">
        <v>786</v>
      </c>
      <c r="D73" s="181" t="s">
        <v>787</v>
      </c>
    </row>
    <row r="74" spans="2:4">
      <c r="B74" s="4">
        <v>17</v>
      </c>
      <c r="C74" s="180" t="s">
        <v>788</v>
      </c>
      <c r="D74" s="181" t="s">
        <v>789</v>
      </c>
    </row>
    <row r="75" spans="2:4">
      <c r="B75" s="6">
        <v>18</v>
      </c>
      <c r="C75" s="180" t="s">
        <v>790</v>
      </c>
      <c r="D75" s="181" t="s">
        <v>791</v>
      </c>
    </row>
    <row r="76" spans="2:4">
      <c r="B76" s="4">
        <v>19</v>
      </c>
      <c r="C76" s="180" t="s">
        <v>792</v>
      </c>
      <c r="D76" s="181" t="s">
        <v>793</v>
      </c>
    </row>
    <row r="77" spans="2:4">
      <c r="B77" s="6">
        <v>20</v>
      </c>
      <c r="C77" s="180" t="s">
        <v>794</v>
      </c>
      <c r="D77" s="181" t="s">
        <v>795</v>
      </c>
    </row>
    <row r="78" spans="2:4">
      <c r="B78" s="4">
        <v>21</v>
      </c>
      <c r="C78" s="180" t="s">
        <v>796</v>
      </c>
      <c r="D78" s="181" t="s">
        <v>797</v>
      </c>
    </row>
    <row r="79" spans="2:4">
      <c r="B79" s="4">
        <v>22</v>
      </c>
      <c r="C79" s="180" t="s">
        <v>798</v>
      </c>
      <c r="D79" s="181" t="s">
        <v>799</v>
      </c>
    </row>
    <row r="80" spans="2:4">
      <c r="B80" s="6">
        <v>23</v>
      </c>
      <c r="C80" s="180" t="s">
        <v>800</v>
      </c>
      <c r="D80" s="181" t="s">
        <v>801</v>
      </c>
    </row>
    <row r="81" spans="2:4">
      <c r="B81" s="4">
        <v>24</v>
      </c>
      <c r="C81" s="180" t="s">
        <v>802</v>
      </c>
      <c r="D81" s="181" t="s">
        <v>803</v>
      </c>
    </row>
    <row r="82" spans="2:4">
      <c r="B82" s="4">
        <v>25</v>
      </c>
      <c r="C82" s="180" t="s">
        <v>804</v>
      </c>
      <c r="D82" s="181" t="s">
        <v>805</v>
      </c>
    </row>
    <row r="83" spans="2:4">
      <c r="B83" s="4">
        <v>26</v>
      </c>
      <c r="C83" s="180" t="s">
        <v>806</v>
      </c>
      <c r="D83" s="181" t="s">
        <v>807</v>
      </c>
    </row>
    <row r="84" spans="2:4">
      <c r="B84" s="6">
        <v>27</v>
      </c>
      <c r="C84" s="180" t="s">
        <v>808</v>
      </c>
      <c r="D84" s="181" t="s">
        <v>809</v>
      </c>
    </row>
    <row r="85" spans="2:4">
      <c r="B85" s="4">
        <v>28</v>
      </c>
      <c r="C85" s="180" t="s">
        <v>810</v>
      </c>
      <c r="D85" s="181" t="s">
        <v>811</v>
      </c>
    </row>
    <row r="86" spans="2:4">
      <c r="B86" s="6">
        <v>29</v>
      </c>
      <c r="C86" s="180" t="s">
        <v>812</v>
      </c>
      <c r="D86" s="181" t="s">
        <v>813</v>
      </c>
    </row>
    <row r="87" spans="2:4">
      <c r="B87" s="4">
        <v>30</v>
      </c>
      <c r="C87" s="180" t="s">
        <v>814</v>
      </c>
      <c r="D87" s="181" t="s">
        <v>815</v>
      </c>
    </row>
    <row r="88" spans="2:4">
      <c r="B88" s="6">
        <v>31</v>
      </c>
      <c r="C88" s="180" t="s">
        <v>816</v>
      </c>
      <c r="D88" s="181" t="s">
        <v>817</v>
      </c>
    </row>
    <row r="89" spans="2:4">
      <c r="B89" s="4">
        <v>32</v>
      </c>
      <c r="C89" s="180" t="s">
        <v>818</v>
      </c>
      <c r="D89" s="181" t="s">
        <v>819</v>
      </c>
    </row>
    <row r="90" spans="2:4">
      <c r="B90" s="4">
        <v>33</v>
      </c>
      <c r="C90" s="180" t="s">
        <v>820</v>
      </c>
      <c r="D90" s="181" t="s">
        <v>821</v>
      </c>
    </row>
    <row r="91" spans="2:4">
      <c r="B91" s="6">
        <v>34</v>
      </c>
      <c r="C91" s="180" t="s">
        <v>822</v>
      </c>
      <c r="D91" s="181" t="s">
        <v>823</v>
      </c>
    </row>
    <row r="92" spans="2:4">
      <c r="B92" s="4">
        <v>35</v>
      </c>
      <c r="C92" s="180" t="s">
        <v>824</v>
      </c>
      <c r="D92" s="181" t="s">
        <v>825</v>
      </c>
    </row>
    <row r="93" spans="2:4">
      <c r="B93" s="4">
        <v>36</v>
      </c>
      <c r="C93" s="180" t="s">
        <v>826</v>
      </c>
      <c r="D93" s="181" t="s">
        <v>827</v>
      </c>
    </row>
    <row r="94" spans="2:4">
      <c r="B94" s="6">
        <v>37</v>
      </c>
      <c r="C94" s="180" t="s">
        <v>828</v>
      </c>
      <c r="D94" s="181" t="s">
        <v>829</v>
      </c>
    </row>
    <row r="95" spans="2:4">
      <c r="B95" s="4">
        <v>38</v>
      </c>
      <c r="C95" s="180" t="s">
        <v>830</v>
      </c>
      <c r="D95" s="181" t="s">
        <v>831</v>
      </c>
    </row>
    <row r="96" spans="2:4">
      <c r="B96" s="4">
        <v>39</v>
      </c>
      <c r="C96" s="180" t="s">
        <v>832</v>
      </c>
      <c r="D96" s="181" t="s">
        <v>833</v>
      </c>
    </row>
    <row r="97" spans="2:4">
      <c r="B97" s="6">
        <v>40</v>
      </c>
      <c r="C97" s="180" t="s">
        <v>834</v>
      </c>
      <c r="D97" s="181" t="s">
        <v>835</v>
      </c>
    </row>
    <row r="98" spans="2:4">
      <c r="B98" s="4">
        <v>41</v>
      </c>
      <c r="C98" s="180" t="s">
        <v>836</v>
      </c>
      <c r="D98" s="6" t="s">
        <v>837</v>
      </c>
    </row>
    <row r="99" spans="2:4">
      <c r="B99" s="6">
        <v>42</v>
      </c>
      <c r="C99" s="180" t="s">
        <v>838</v>
      </c>
      <c r="D99" s="181" t="s">
        <v>839</v>
      </c>
    </row>
    <row r="100" spans="2:4">
      <c r="B100" s="4">
        <v>43</v>
      </c>
      <c r="C100" s="180" t="s">
        <v>840</v>
      </c>
      <c r="D100" s="181" t="s">
        <v>841</v>
      </c>
    </row>
    <row r="101" spans="2:4">
      <c r="B101" s="6">
        <v>44</v>
      </c>
      <c r="C101" s="180" t="s">
        <v>842</v>
      </c>
      <c r="D101" s="6" t="s">
        <v>843</v>
      </c>
    </row>
    <row r="102" spans="2:4">
      <c r="B102" s="4">
        <v>45</v>
      </c>
      <c r="C102" s="180" t="s">
        <v>844</v>
      </c>
      <c r="D102" s="6" t="s">
        <v>845</v>
      </c>
    </row>
    <row r="103" spans="2:4">
      <c r="B103" s="190"/>
    </row>
    <row r="104" spans="2:4" ht="18.75">
      <c r="B104" s="268" t="s">
        <v>869</v>
      </c>
      <c r="C104" s="269"/>
      <c r="D104" s="270"/>
    </row>
    <row r="105" spans="2:4">
      <c r="B105" s="191" t="s">
        <v>846</v>
      </c>
      <c r="C105" s="6" t="s">
        <v>665</v>
      </c>
      <c r="D105" s="182" t="s">
        <v>456</v>
      </c>
    </row>
    <row r="106" spans="2:4">
      <c r="B106" s="6">
        <v>1</v>
      </c>
      <c r="C106" s="180" t="s">
        <v>847</v>
      </c>
      <c r="D106" s="181" t="s">
        <v>848</v>
      </c>
    </row>
    <row r="107" spans="2:4">
      <c r="B107" s="6">
        <v>2</v>
      </c>
      <c r="C107" s="180" t="s">
        <v>849</v>
      </c>
      <c r="D107" s="180" t="s">
        <v>850</v>
      </c>
    </row>
    <row r="108" spans="2:4">
      <c r="B108" s="180">
        <v>3</v>
      </c>
      <c r="C108" s="180" t="s">
        <v>851</v>
      </c>
      <c r="D108" s="180" t="s">
        <v>852</v>
      </c>
    </row>
    <row r="109" spans="2:4">
      <c r="B109" s="6">
        <v>4</v>
      </c>
      <c r="C109" s="180" t="s">
        <v>853</v>
      </c>
      <c r="D109" s="180" t="s">
        <v>854</v>
      </c>
    </row>
    <row r="110" spans="2:4">
      <c r="B110" s="6">
        <v>5</v>
      </c>
      <c r="C110" s="180" t="s">
        <v>855</v>
      </c>
      <c r="D110" s="180" t="s">
        <v>856</v>
      </c>
    </row>
    <row r="111" spans="2:4">
      <c r="B111" s="180">
        <v>6</v>
      </c>
      <c r="C111" s="180" t="s">
        <v>857</v>
      </c>
      <c r="D111" s="180" t="s">
        <v>858</v>
      </c>
    </row>
    <row r="112" spans="2:4">
      <c r="B112" s="6">
        <v>7</v>
      </c>
      <c r="C112" s="180" t="s">
        <v>859</v>
      </c>
      <c r="D112" s="180" t="s">
        <v>860</v>
      </c>
    </row>
    <row r="113" spans="2:4">
      <c r="B113" s="6">
        <v>8</v>
      </c>
      <c r="C113" s="180" t="s">
        <v>861</v>
      </c>
      <c r="D113" s="180" t="s">
        <v>862</v>
      </c>
    </row>
    <row r="114" spans="2:4">
      <c r="B114" s="180">
        <v>9</v>
      </c>
      <c r="C114" s="180" t="s">
        <v>863</v>
      </c>
      <c r="D114" s="180" t="s">
        <v>864</v>
      </c>
    </row>
    <row r="115" spans="2:4">
      <c r="B115" s="6">
        <v>10</v>
      </c>
      <c r="C115" s="6" t="s">
        <v>865</v>
      </c>
      <c r="D115" s="6" t="s">
        <v>866</v>
      </c>
    </row>
    <row r="116" spans="2:4">
      <c r="B116" s="180">
        <v>11</v>
      </c>
      <c r="C116" s="180" t="s">
        <v>867</v>
      </c>
      <c r="D116" s="180" t="s">
        <v>868</v>
      </c>
    </row>
  </sheetData>
  <mergeCells count="6">
    <mergeCell ref="B104:D104"/>
    <mergeCell ref="B1:D1"/>
    <mergeCell ref="B3:D3"/>
    <mergeCell ref="B4:D4"/>
    <mergeCell ref="B49:D49"/>
    <mergeCell ref="B55:D5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opLeftCell="A28" workbookViewId="0">
      <selection activeCell="E3" sqref="E1:E1048576"/>
    </sheetView>
  </sheetViews>
  <sheetFormatPr defaultColWidth="10.7109375" defaultRowHeight="15"/>
  <cols>
    <col min="1" max="1" width="8.42578125" customWidth="1"/>
    <col min="2" max="2" width="9" customWidth="1"/>
    <col min="5" max="5" width="12.140625" customWidth="1"/>
    <col min="6" max="6" width="12.42578125" customWidth="1"/>
  </cols>
  <sheetData>
    <row r="1" spans="1:9">
      <c r="A1" s="209" t="s">
        <v>111</v>
      </c>
      <c r="B1" s="210"/>
      <c r="C1" s="210"/>
      <c r="D1" s="210"/>
      <c r="E1" s="210"/>
      <c r="F1" s="210"/>
      <c r="G1" s="210"/>
      <c r="H1" s="210"/>
      <c r="I1" s="210"/>
    </row>
    <row r="2" spans="1:9">
      <c r="A2" s="213" t="s">
        <v>75</v>
      </c>
      <c r="B2" s="210"/>
      <c r="C2" s="210"/>
      <c r="D2" s="210"/>
      <c r="E2" s="210"/>
      <c r="F2" s="210"/>
      <c r="G2" s="210"/>
      <c r="H2" s="210"/>
      <c r="I2" s="210"/>
    </row>
    <row r="3" spans="1:9" ht="60">
      <c r="A3" s="24" t="s">
        <v>94</v>
      </c>
      <c r="B3" s="24" t="s">
        <v>2</v>
      </c>
      <c r="C3" s="24" t="s">
        <v>112</v>
      </c>
      <c r="D3" s="24" t="s">
        <v>113</v>
      </c>
      <c r="E3" s="24" t="s">
        <v>114</v>
      </c>
      <c r="F3" s="24" t="s">
        <v>115</v>
      </c>
      <c r="G3" s="24" t="s">
        <v>116</v>
      </c>
      <c r="H3" s="24" t="s">
        <v>117</v>
      </c>
      <c r="I3" s="24" t="s">
        <v>118</v>
      </c>
    </row>
    <row r="4" spans="1:9">
      <c r="A4" s="19">
        <v>1</v>
      </c>
      <c r="B4" s="20" t="s">
        <v>12</v>
      </c>
      <c r="C4" s="20">
        <v>745.83</v>
      </c>
      <c r="D4" s="20">
        <v>6.85</v>
      </c>
      <c r="E4" s="20">
        <v>2028.06</v>
      </c>
      <c r="F4" s="20">
        <v>0</v>
      </c>
      <c r="G4" s="20">
        <v>73.11</v>
      </c>
      <c r="H4" s="20">
        <v>0</v>
      </c>
      <c r="I4" s="20">
        <v>0</v>
      </c>
    </row>
    <row r="5" spans="1:9">
      <c r="A5" s="19">
        <v>2</v>
      </c>
      <c r="B5" s="20" t="s">
        <v>13</v>
      </c>
      <c r="C5" s="20">
        <v>165.44</v>
      </c>
      <c r="D5" s="20">
        <v>0</v>
      </c>
      <c r="E5" s="20">
        <v>315.87</v>
      </c>
      <c r="F5" s="20">
        <v>0</v>
      </c>
      <c r="G5" s="20">
        <v>65.63</v>
      </c>
      <c r="H5" s="20">
        <v>0</v>
      </c>
      <c r="I5" s="20">
        <v>0</v>
      </c>
    </row>
    <row r="6" spans="1:9">
      <c r="A6" s="19">
        <v>3</v>
      </c>
      <c r="B6" s="20" t="s">
        <v>14</v>
      </c>
      <c r="C6" s="20">
        <v>6949.85</v>
      </c>
      <c r="D6" s="20">
        <v>0</v>
      </c>
      <c r="E6" s="20">
        <v>5978.5</v>
      </c>
      <c r="F6" s="20">
        <v>0</v>
      </c>
      <c r="G6" s="20">
        <v>46.24</v>
      </c>
      <c r="H6" s="20">
        <v>0</v>
      </c>
      <c r="I6" s="20">
        <v>0</v>
      </c>
    </row>
    <row r="7" spans="1:9">
      <c r="A7" s="19">
        <v>4</v>
      </c>
      <c r="B7" s="20" t="s">
        <v>15</v>
      </c>
      <c r="C7" s="20">
        <v>2629.86</v>
      </c>
      <c r="D7" s="20">
        <v>23.78</v>
      </c>
      <c r="E7" s="20">
        <v>3784.1</v>
      </c>
      <c r="F7" s="20">
        <v>0</v>
      </c>
      <c r="G7" s="20">
        <v>59</v>
      </c>
      <c r="H7" s="20">
        <v>0</v>
      </c>
      <c r="I7" s="20">
        <v>0</v>
      </c>
    </row>
    <row r="8" spans="1:9">
      <c r="A8" s="19">
        <v>5</v>
      </c>
      <c r="B8" s="20" t="s">
        <v>16</v>
      </c>
      <c r="C8" s="20">
        <v>103.03</v>
      </c>
      <c r="D8" s="20">
        <v>0</v>
      </c>
      <c r="E8" s="20">
        <v>110.71</v>
      </c>
      <c r="F8" s="20">
        <v>70</v>
      </c>
      <c r="G8" s="20">
        <v>51.8</v>
      </c>
      <c r="H8" s="20">
        <v>63.23</v>
      </c>
      <c r="I8" s="20">
        <v>32.75</v>
      </c>
    </row>
    <row r="9" spans="1:9">
      <c r="A9" s="19">
        <v>6</v>
      </c>
      <c r="B9" s="20" t="s">
        <v>17</v>
      </c>
      <c r="C9" s="20">
        <v>23138.080000000002</v>
      </c>
      <c r="D9" s="20">
        <v>59.71</v>
      </c>
      <c r="E9" s="20">
        <v>7801.68</v>
      </c>
      <c r="F9" s="20">
        <v>3356</v>
      </c>
      <c r="G9" s="20">
        <v>25.22</v>
      </c>
      <c r="H9" s="20">
        <v>43.02</v>
      </c>
      <c r="I9" s="20">
        <v>10.85</v>
      </c>
    </row>
    <row r="10" spans="1:9">
      <c r="A10" s="19">
        <v>7</v>
      </c>
      <c r="B10" s="20" t="s">
        <v>19</v>
      </c>
      <c r="C10" s="20">
        <v>4880.46</v>
      </c>
      <c r="D10" s="20">
        <v>7.01</v>
      </c>
      <c r="E10" s="20">
        <v>1600.65</v>
      </c>
      <c r="F10" s="20">
        <v>3710.14</v>
      </c>
      <c r="G10" s="20">
        <v>24.7</v>
      </c>
      <c r="H10" s="20">
        <v>231.79</v>
      </c>
      <c r="I10" s="20">
        <v>57.25</v>
      </c>
    </row>
    <row r="11" spans="1:9">
      <c r="A11" s="19">
        <v>8</v>
      </c>
      <c r="B11" s="20" t="s">
        <v>22</v>
      </c>
      <c r="C11" s="20">
        <v>2717.52</v>
      </c>
      <c r="D11" s="20">
        <v>1831.84</v>
      </c>
      <c r="E11" s="20">
        <v>6517.57</v>
      </c>
      <c r="F11" s="20">
        <v>0</v>
      </c>
      <c r="G11" s="20">
        <v>70.569999999999993</v>
      </c>
      <c r="H11" s="20">
        <v>0</v>
      </c>
      <c r="I11" s="20">
        <v>0</v>
      </c>
    </row>
    <row r="12" spans="1:9">
      <c r="A12" s="19">
        <v>9</v>
      </c>
      <c r="B12" s="20" t="s">
        <v>23</v>
      </c>
      <c r="C12" s="20">
        <v>5199.59</v>
      </c>
      <c r="D12" s="20">
        <v>3265.5</v>
      </c>
      <c r="E12" s="20">
        <v>3096.79</v>
      </c>
      <c r="F12" s="20">
        <v>0</v>
      </c>
      <c r="G12" s="20">
        <v>37.33</v>
      </c>
      <c r="H12" s="20">
        <v>0</v>
      </c>
      <c r="I12" s="20">
        <v>0</v>
      </c>
    </row>
    <row r="13" spans="1:9">
      <c r="A13" s="19">
        <v>10</v>
      </c>
      <c r="B13" s="20" t="s">
        <v>24</v>
      </c>
      <c r="C13" s="20">
        <v>459.03</v>
      </c>
      <c r="D13" s="20">
        <v>12.02</v>
      </c>
      <c r="E13" s="20">
        <v>421.64</v>
      </c>
      <c r="F13" s="20">
        <v>142.61000000000001</v>
      </c>
      <c r="G13" s="20">
        <v>47.88</v>
      </c>
      <c r="H13" s="20">
        <v>33.82</v>
      </c>
      <c r="I13" s="20">
        <v>16.190000000000001</v>
      </c>
    </row>
    <row r="14" spans="1:9">
      <c r="A14" s="19">
        <v>11</v>
      </c>
      <c r="B14" s="20" t="s">
        <v>25</v>
      </c>
      <c r="C14" s="20">
        <v>7891.46</v>
      </c>
      <c r="D14" s="20">
        <v>4180.4799999999996</v>
      </c>
      <c r="E14" s="20">
        <v>4716.54</v>
      </c>
      <c r="F14" s="20">
        <v>0</v>
      </c>
      <c r="G14" s="20">
        <v>37.409999999999997</v>
      </c>
      <c r="H14" s="20">
        <v>0</v>
      </c>
      <c r="I14" s="20">
        <v>0</v>
      </c>
    </row>
    <row r="15" spans="1:9">
      <c r="A15" s="19">
        <v>12</v>
      </c>
      <c r="B15" s="20" t="s">
        <v>26</v>
      </c>
      <c r="C15" s="20">
        <v>219.86</v>
      </c>
      <c r="D15" s="20">
        <v>2.63</v>
      </c>
      <c r="E15" s="20">
        <v>115.01</v>
      </c>
      <c r="F15" s="20">
        <v>166.26</v>
      </c>
      <c r="G15" s="20">
        <v>34.340000000000003</v>
      </c>
      <c r="H15" s="20">
        <v>144.56</v>
      </c>
      <c r="I15" s="20">
        <v>49.65</v>
      </c>
    </row>
    <row r="16" spans="1:9">
      <c r="A16" s="19">
        <v>13</v>
      </c>
      <c r="B16" s="20" t="s">
        <v>27</v>
      </c>
      <c r="C16" s="20">
        <v>314359.07</v>
      </c>
      <c r="D16" s="20">
        <v>4516.1000000000004</v>
      </c>
      <c r="E16" s="20">
        <v>110688.41</v>
      </c>
      <c r="F16" s="20">
        <v>129144.59</v>
      </c>
      <c r="G16" s="20">
        <v>26.04</v>
      </c>
      <c r="H16" s="20">
        <v>116.67</v>
      </c>
      <c r="I16" s="20">
        <v>30.38</v>
      </c>
    </row>
    <row r="17" spans="1:9">
      <c r="A17" s="19">
        <v>14</v>
      </c>
      <c r="B17" s="20" t="s">
        <v>28</v>
      </c>
      <c r="C17" s="20">
        <v>769.69</v>
      </c>
      <c r="D17" s="20">
        <v>23.12</v>
      </c>
      <c r="E17" s="20">
        <v>1660.78</v>
      </c>
      <c r="F17" s="20">
        <v>93.25</v>
      </c>
      <c r="G17" s="20">
        <v>68.33</v>
      </c>
      <c r="H17" s="20">
        <v>5.61</v>
      </c>
      <c r="I17" s="20">
        <v>3.84</v>
      </c>
    </row>
    <row r="18" spans="1:9">
      <c r="A18" s="19">
        <v>15</v>
      </c>
      <c r="B18" s="20" t="s">
        <v>29</v>
      </c>
      <c r="C18" s="20">
        <v>2334.8200000000002</v>
      </c>
      <c r="D18" s="20">
        <v>155.13</v>
      </c>
      <c r="E18" s="20">
        <v>16077.18</v>
      </c>
      <c r="F18" s="20">
        <v>8338.92</v>
      </c>
      <c r="G18" s="20">
        <v>87.32</v>
      </c>
      <c r="H18" s="20">
        <v>51.87</v>
      </c>
      <c r="I18" s="20">
        <v>45.29</v>
      </c>
    </row>
    <row r="19" spans="1:9">
      <c r="A19" s="19">
        <v>16</v>
      </c>
      <c r="B19" s="20" t="s">
        <v>30</v>
      </c>
      <c r="C19" s="20">
        <v>1880.91</v>
      </c>
      <c r="D19" s="20">
        <v>33.700000000000003</v>
      </c>
      <c r="E19" s="20">
        <v>3374.5</v>
      </c>
      <c r="F19" s="20">
        <v>0</v>
      </c>
      <c r="G19" s="20">
        <v>64.209999999999994</v>
      </c>
      <c r="H19" s="20">
        <v>0</v>
      </c>
      <c r="I19" s="20">
        <v>0</v>
      </c>
    </row>
    <row r="20" spans="1:9">
      <c r="A20" s="19">
        <v>17</v>
      </c>
      <c r="B20" s="20" t="s">
        <v>31</v>
      </c>
      <c r="C20" s="20">
        <v>827.45</v>
      </c>
      <c r="D20" s="20">
        <v>28.69</v>
      </c>
      <c r="E20" s="20">
        <v>4404.22</v>
      </c>
      <c r="F20" s="20">
        <v>212.47</v>
      </c>
      <c r="G20" s="20">
        <v>84.18</v>
      </c>
      <c r="H20" s="20">
        <v>4.82</v>
      </c>
      <c r="I20" s="20">
        <v>4.0599999999999996</v>
      </c>
    </row>
    <row r="21" spans="1:9">
      <c r="A21" s="19">
        <v>18</v>
      </c>
      <c r="B21" s="20" t="s">
        <v>18</v>
      </c>
      <c r="C21" s="20">
        <v>506</v>
      </c>
      <c r="D21" s="20">
        <v>0</v>
      </c>
      <c r="E21" s="20">
        <v>1434</v>
      </c>
      <c r="F21" s="20">
        <v>0</v>
      </c>
      <c r="G21" s="20">
        <v>73.92</v>
      </c>
      <c r="H21" s="20">
        <v>0</v>
      </c>
      <c r="I21" s="20">
        <v>0</v>
      </c>
    </row>
    <row r="22" spans="1:9">
      <c r="A22" s="21" t="s">
        <v>104</v>
      </c>
      <c r="B22" s="22" t="s">
        <v>58</v>
      </c>
      <c r="C22" s="22">
        <v>375777.95</v>
      </c>
      <c r="D22" s="22">
        <v>14146.56</v>
      </c>
      <c r="E22" s="22">
        <v>174126.21</v>
      </c>
      <c r="F22" s="22">
        <v>145234.23999999999</v>
      </c>
      <c r="G22" s="22">
        <v>31.66</v>
      </c>
      <c r="H22" s="22">
        <v>83.41</v>
      </c>
      <c r="I22" s="22">
        <v>26.41</v>
      </c>
    </row>
    <row r="23" spans="1:9">
      <c r="A23" s="19">
        <v>1</v>
      </c>
      <c r="B23" s="20" t="s">
        <v>37</v>
      </c>
      <c r="C23" s="20">
        <v>24700.99</v>
      </c>
      <c r="D23" s="20">
        <v>271.01</v>
      </c>
      <c r="E23" s="20">
        <v>6463.06</v>
      </c>
      <c r="F23" s="20">
        <v>1960.08</v>
      </c>
      <c r="G23" s="20">
        <v>20.74</v>
      </c>
      <c r="H23" s="20">
        <v>30.33</v>
      </c>
      <c r="I23" s="20">
        <v>6.29</v>
      </c>
    </row>
    <row r="24" spans="1:9">
      <c r="A24" s="19">
        <v>2</v>
      </c>
      <c r="B24" s="20" t="s">
        <v>36</v>
      </c>
      <c r="C24" s="20">
        <v>4099.21</v>
      </c>
      <c r="D24" s="20">
        <v>11.92</v>
      </c>
      <c r="E24" s="20">
        <v>535.11</v>
      </c>
      <c r="F24" s="20">
        <v>0</v>
      </c>
      <c r="G24" s="20">
        <v>11.55</v>
      </c>
      <c r="H24" s="20">
        <v>0</v>
      </c>
      <c r="I24" s="20">
        <v>0</v>
      </c>
    </row>
    <row r="25" spans="1:9">
      <c r="A25" s="19">
        <v>3</v>
      </c>
      <c r="B25" s="20" t="s">
        <v>38</v>
      </c>
      <c r="C25" s="20">
        <v>13905.18</v>
      </c>
      <c r="D25" s="20">
        <v>0</v>
      </c>
      <c r="E25" s="20">
        <v>478.22</v>
      </c>
      <c r="F25" s="20">
        <v>228.89</v>
      </c>
      <c r="G25" s="20">
        <v>3.32</v>
      </c>
      <c r="H25" s="20">
        <v>47.86</v>
      </c>
      <c r="I25" s="20">
        <v>1.59</v>
      </c>
    </row>
    <row r="26" spans="1:9">
      <c r="A26" s="19">
        <v>4</v>
      </c>
      <c r="B26" s="20" t="s">
        <v>21</v>
      </c>
      <c r="C26" s="20">
        <v>5159.7</v>
      </c>
      <c r="D26" s="20">
        <v>28.58</v>
      </c>
      <c r="E26" s="20">
        <v>5646.84</v>
      </c>
      <c r="F26" s="20">
        <v>1775.33</v>
      </c>
      <c r="G26" s="20">
        <v>52.25</v>
      </c>
      <c r="H26" s="20">
        <v>31.44</v>
      </c>
      <c r="I26" s="20">
        <v>16.43</v>
      </c>
    </row>
    <row r="27" spans="1:9">
      <c r="A27" s="19">
        <v>5</v>
      </c>
      <c r="B27" s="20" t="s">
        <v>40</v>
      </c>
      <c r="C27" s="20">
        <v>907</v>
      </c>
      <c r="D27" s="20">
        <v>0</v>
      </c>
      <c r="E27" s="20">
        <v>1443</v>
      </c>
      <c r="F27" s="20">
        <v>1423</v>
      </c>
      <c r="G27" s="20">
        <v>61.4</v>
      </c>
      <c r="H27" s="20">
        <v>98.61</v>
      </c>
      <c r="I27" s="20">
        <v>60.55</v>
      </c>
    </row>
    <row r="28" spans="1:9">
      <c r="A28" s="19">
        <v>6</v>
      </c>
      <c r="B28" s="20" t="s">
        <v>34</v>
      </c>
      <c r="C28" s="20">
        <v>13517.34</v>
      </c>
      <c r="D28" s="20">
        <v>0.08</v>
      </c>
      <c r="E28" s="20">
        <v>4150.5</v>
      </c>
      <c r="F28" s="20">
        <v>43.58</v>
      </c>
      <c r="G28" s="20">
        <v>23.49</v>
      </c>
      <c r="H28" s="20">
        <v>1.05</v>
      </c>
      <c r="I28" s="20">
        <v>0.25</v>
      </c>
    </row>
    <row r="29" spans="1:9">
      <c r="A29" s="19">
        <v>7</v>
      </c>
      <c r="B29" s="20" t="s">
        <v>45</v>
      </c>
      <c r="C29" s="20">
        <v>2389.83</v>
      </c>
      <c r="D29" s="20">
        <v>0</v>
      </c>
      <c r="E29" s="20">
        <v>88.17</v>
      </c>
      <c r="F29" s="20">
        <v>0</v>
      </c>
      <c r="G29" s="20">
        <v>3.56</v>
      </c>
      <c r="H29" s="20">
        <v>0</v>
      </c>
      <c r="I29" s="20">
        <v>0</v>
      </c>
    </row>
    <row r="30" spans="1:9">
      <c r="A30" s="19">
        <v>8</v>
      </c>
      <c r="B30" s="20" t="s">
        <v>41</v>
      </c>
      <c r="C30" s="20">
        <v>9.5500000000000007</v>
      </c>
      <c r="D30" s="20">
        <v>0</v>
      </c>
      <c r="E30" s="20">
        <v>0</v>
      </c>
      <c r="F30" s="20">
        <v>0</v>
      </c>
      <c r="G30" s="20">
        <v>0</v>
      </c>
      <c r="H30" s="20"/>
      <c r="I30" s="20">
        <v>0</v>
      </c>
    </row>
    <row r="31" spans="1:9">
      <c r="A31" s="19">
        <v>9</v>
      </c>
      <c r="B31" s="20" t="s">
        <v>43</v>
      </c>
      <c r="C31" s="20">
        <v>228.44</v>
      </c>
      <c r="D31" s="20">
        <v>0</v>
      </c>
      <c r="E31" s="20">
        <v>391.92</v>
      </c>
      <c r="F31" s="20">
        <v>0</v>
      </c>
      <c r="G31" s="20">
        <v>63.18</v>
      </c>
      <c r="H31" s="20">
        <v>0</v>
      </c>
      <c r="I31" s="20">
        <v>0</v>
      </c>
    </row>
    <row r="32" spans="1:9" ht="30">
      <c r="A32" s="19">
        <v>10</v>
      </c>
      <c r="B32" s="20" t="s">
        <v>35</v>
      </c>
      <c r="C32" s="20">
        <v>142.85</v>
      </c>
      <c r="D32" s="20">
        <v>0</v>
      </c>
      <c r="E32" s="20">
        <v>7473.23</v>
      </c>
      <c r="F32" s="20">
        <v>7336.38</v>
      </c>
      <c r="G32" s="20">
        <v>98.12</v>
      </c>
      <c r="H32" s="20">
        <v>98.17</v>
      </c>
      <c r="I32" s="20">
        <v>96.33</v>
      </c>
    </row>
    <row r="33" spans="1:9">
      <c r="A33" s="19">
        <v>11</v>
      </c>
      <c r="B33" s="20" t="s">
        <v>39</v>
      </c>
      <c r="C33" s="20">
        <v>308</v>
      </c>
      <c r="D33" s="20">
        <v>0</v>
      </c>
      <c r="E33" s="20">
        <v>0</v>
      </c>
      <c r="F33" s="20">
        <v>0</v>
      </c>
      <c r="G33" s="20">
        <v>0</v>
      </c>
      <c r="H33" s="20"/>
      <c r="I33" s="20">
        <v>0</v>
      </c>
    </row>
    <row r="34" spans="1:9">
      <c r="A34" s="19">
        <v>12</v>
      </c>
      <c r="B34" s="20" t="s">
        <v>44</v>
      </c>
      <c r="C34" s="20">
        <v>1624</v>
      </c>
      <c r="D34" s="20">
        <v>67</v>
      </c>
      <c r="E34" s="20">
        <v>7255</v>
      </c>
      <c r="F34" s="20">
        <v>5067</v>
      </c>
      <c r="G34" s="20">
        <v>81.709999999999994</v>
      </c>
      <c r="H34" s="20">
        <v>69.84</v>
      </c>
      <c r="I34" s="20">
        <v>57.07</v>
      </c>
    </row>
    <row r="35" spans="1:9">
      <c r="A35" s="19">
        <v>13</v>
      </c>
      <c r="B35" s="20" t="s">
        <v>42</v>
      </c>
      <c r="C35" s="20">
        <v>87.1</v>
      </c>
      <c r="D35" s="20">
        <v>0</v>
      </c>
      <c r="E35" s="20">
        <v>1990</v>
      </c>
      <c r="F35" s="20">
        <v>0</v>
      </c>
      <c r="G35" s="20">
        <v>95.81</v>
      </c>
      <c r="H35" s="20">
        <v>0</v>
      </c>
      <c r="I35" s="20">
        <v>0</v>
      </c>
    </row>
    <row r="36" spans="1:9">
      <c r="A36" s="21" t="s">
        <v>105</v>
      </c>
      <c r="B36" s="22" t="s">
        <v>58</v>
      </c>
      <c r="C36" s="22">
        <v>67079.19</v>
      </c>
      <c r="D36" s="22">
        <v>378.59</v>
      </c>
      <c r="E36" s="22">
        <v>35915.050000000003</v>
      </c>
      <c r="F36" s="22">
        <v>17834.259999999998</v>
      </c>
      <c r="G36" s="22">
        <v>34.869999999999997</v>
      </c>
      <c r="H36" s="22">
        <v>49.66</v>
      </c>
      <c r="I36" s="22">
        <v>17.32</v>
      </c>
    </row>
    <row r="37" spans="1:9">
      <c r="A37" s="19">
        <v>1</v>
      </c>
      <c r="B37" s="20" t="s">
        <v>47</v>
      </c>
      <c r="C37" s="20">
        <v>24783.84</v>
      </c>
      <c r="D37" s="20">
        <v>1065.28</v>
      </c>
      <c r="E37" s="20">
        <v>44807.62</v>
      </c>
      <c r="F37" s="20">
        <v>66370.490000000005</v>
      </c>
      <c r="G37" s="20">
        <v>64.39</v>
      </c>
      <c r="H37" s="20">
        <v>148.12</v>
      </c>
      <c r="I37" s="20">
        <v>95.37</v>
      </c>
    </row>
    <row r="38" spans="1:9">
      <c r="A38" s="21" t="s">
        <v>106</v>
      </c>
      <c r="B38" s="22" t="s">
        <v>58</v>
      </c>
      <c r="C38" s="22">
        <v>24783.84</v>
      </c>
      <c r="D38" s="22">
        <v>1065.28</v>
      </c>
      <c r="E38" s="22">
        <v>44807.62</v>
      </c>
      <c r="F38" s="22">
        <v>66370.490000000005</v>
      </c>
      <c r="G38" s="22">
        <v>64.39</v>
      </c>
      <c r="H38" s="22">
        <v>148.12</v>
      </c>
      <c r="I38" s="22">
        <v>95.37</v>
      </c>
    </row>
    <row r="39" spans="1:9">
      <c r="A39" s="19">
        <v>1</v>
      </c>
      <c r="B39" s="20" t="s">
        <v>50</v>
      </c>
      <c r="C39" s="20">
        <v>9702.7999999999993</v>
      </c>
      <c r="D39" s="20">
        <v>2443.15</v>
      </c>
      <c r="E39" s="20">
        <v>142279.06</v>
      </c>
      <c r="F39" s="20">
        <v>0</v>
      </c>
      <c r="G39" s="20">
        <v>93.62</v>
      </c>
      <c r="H39" s="20">
        <v>0</v>
      </c>
      <c r="I39" s="20">
        <v>0</v>
      </c>
    </row>
    <row r="40" spans="1:9">
      <c r="A40" s="19">
        <v>2</v>
      </c>
      <c r="B40" s="20" t="s">
        <v>49</v>
      </c>
      <c r="C40" s="20">
        <v>2433.33</v>
      </c>
      <c r="D40" s="20">
        <v>50.98</v>
      </c>
      <c r="E40" s="20">
        <v>3648.72</v>
      </c>
      <c r="F40" s="20">
        <v>0</v>
      </c>
      <c r="G40" s="20">
        <v>59.99</v>
      </c>
      <c r="H40" s="20">
        <v>0</v>
      </c>
      <c r="I40" s="20">
        <v>0</v>
      </c>
    </row>
    <row r="41" spans="1:9">
      <c r="A41" s="19">
        <v>3</v>
      </c>
      <c r="B41" s="20" t="s">
        <v>51</v>
      </c>
      <c r="C41" s="20">
        <v>2358.65</v>
      </c>
      <c r="D41" s="20">
        <v>27.7</v>
      </c>
      <c r="E41" s="20">
        <v>4312.04</v>
      </c>
      <c r="F41" s="20">
        <v>9973.51</v>
      </c>
      <c r="G41" s="20">
        <v>64.64</v>
      </c>
      <c r="H41" s="20">
        <v>231.29</v>
      </c>
      <c r="I41" s="20">
        <v>149.51</v>
      </c>
    </row>
    <row r="42" spans="1:9">
      <c r="A42" s="19">
        <v>4</v>
      </c>
      <c r="B42" s="20" t="s">
        <v>52</v>
      </c>
      <c r="C42" s="20">
        <v>443.15</v>
      </c>
      <c r="D42" s="20">
        <v>22.51</v>
      </c>
      <c r="E42" s="20">
        <v>1962.39</v>
      </c>
      <c r="F42" s="20">
        <v>0</v>
      </c>
      <c r="G42" s="20">
        <v>81.58</v>
      </c>
      <c r="H42" s="20">
        <v>0</v>
      </c>
      <c r="I42" s="20">
        <v>0</v>
      </c>
    </row>
    <row r="43" spans="1:9" ht="30">
      <c r="A43" s="21" t="s">
        <v>107</v>
      </c>
      <c r="B43" s="22" t="s">
        <v>58</v>
      </c>
      <c r="C43" s="22">
        <v>482578.91</v>
      </c>
      <c r="D43" s="22">
        <v>18134.77</v>
      </c>
      <c r="E43" s="22">
        <v>407051.09</v>
      </c>
      <c r="F43" s="22">
        <v>239412.5</v>
      </c>
      <c r="G43" s="22">
        <v>59</v>
      </c>
      <c r="H43" s="22">
        <v>512.48</v>
      </c>
      <c r="I43" s="22">
        <v>41</v>
      </c>
    </row>
    <row r="44" spans="1:9">
      <c r="A44" s="19">
        <v>1</v>
      </c>
      <c r="B44" s="20" t="s">
        <v>109</v>
      </c>
      <c r="C44" s="20">
        <v>0</v>
      </c>
      <c r="D44" s="20">
        <v>0</v>
      </c>
      <c r="E44" s="20">
        <v>45935.75</v>
      </c>
      <c r="F44" s="20">
        <v>0</v>
      </c>
      <c r="G44" s="20">
        <v>100</v>
      </c>
      <c r="H44" s="20">
        <v>0</v>
      </c>
      <c r="I44" s="20">
        <v>0</v>
      </c>
    </row>
    <row r="45" spans="1:9">
      <c r="A45" s="19">
        <v>2</v>
      </c>
      <c r="B45" s="20" t="s">
        <v>108</v>
      </c>
      <c r="C45" s="20">
        <v>87.09</v>
      </c>
      <c r="D45" s="20">
        <v>0</v>
      </c>
      <c r="E45" s="20">
        <v>1952.42</v>
      </c>
      <c r="F45" s="20">
        <v>0</v>
      </c>
      <c r="G45" s="20">
        <v>95.73</v>
      </c>
      <c r="H45" s="20">
        <v>0</v>
      </c>
      <c r="I45" s="20">
        <v>0</v>
      </c>
    </row>
    <row r="46" spans="1:9">
      <c r="A46" s="21" t="s">
        <v>110</v>
      </c>
      <c r="B46" s="22" t="s">
        <v>58</v>
      </c>
      <c r="C46" s="22">
        <v>482666</v>
      </c>
      <c r="D46" s="22">
        <v>18134.77</v>
      </c>
      <c r="E46" s="22">
        <v>454939.26</v>
      </c>
      <c r="F46" s="22">
        <v>239412.5</v>
      </c>
      <c r="G46" s="22">
        <v>48.52</v>
      </c>
      <c r="H46" s="22">
        <v>52.63</v>
      </c>
      <c r="I46" s="22">
        <v>25.53</v>
      </c>
    </row>
    <row r="47" spans="1:9">
      <c r="A47" s="23"/>
    </row>
  </sheetData>
  <mergeCells count="2">
    <mergeCell ref="A1:I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opLeftCell="A13" workbookViewId="0">
      <selection activeCell="Q28" sqref="Q28"/>
    </sheetView>
  </sheetViews>
  <sheetFormatPr defaultRowHeight="15"/>
  <cols>
    <col min="1" max="1" width="9.28515625" bestFit="1" customWidth="1"/>
    <col min="2" max="2" width="10.140625" bestFit="1" customWidth="1"/>
    <col min="3" max="11" width="9.28515625" bestFit="1" customWidth="1"/>
  </cols>
  <sheetData>
    <row r="1" spans="1:11" ht="15.75">
      <c r="A1" s="218" t="s">
        <v>119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1">
      <c r="A2" s="219" t="s">
        <v>75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</row>
    <row r="3" spans="1:11" ht="15.75">
      <c r="A3" s="220"/>
      <c r="B3" s="220"/>
      <c r="C3" s="220"/>
      <c r="D3" s="220"/>
      <c r="E3" s="220"/>
      <c r="F3" s="220"/>
      <c r="G3" s="220"/>
      <c r="H3" s="220"/>
      <c r="I3" s="220"/>
      <c r="J3" s="220"/>
      <c r="K3" s="220"/>
    </row>
    <row r="4" spans="1:11">
      <c r="A4" s="221" t="s">
        <v>94</v>
      </c>
      <c r="B4" s="221" t="s">
        <v>2</v>
      </c>
      <c r="C4" s="221" t="s">
        <v>120</v>
      </c>
      <c r="D4" s="221" t="s">
        <v>121</v>
      </c>
      <c r="E4" s="221" t="s">
        <v>122</v>
      </c>
      <c r="F4" s="216" t="s">
        <v>123</v>
      </c>
      <c r="G4" s="217"/>
      <c r="H4" s="216" t="s">
        <v>124</v>
      </c>
      <c r="I4" s="217"/>
      <c r="J4" s="216" t="s">
        <v>125</v>
      </c>
      <c r="K4" s="217"/>
    </row>
    <row r="5" spans="1:11">
      <c r="A5" s="222"/>
      <c r="B5" s="222"/>
      <c r="C5" s="222"/>
      <c r="D5" s="222"/>
      <c r="E5" s="222"/>
      <c r="F5" s="25" t="s">
        <v>126</v>
      </c>
      <c r="G5" s="25" t="s">
        <v>127</v>
      </c>
      <c r="H5" s="25" t="s">
        <v>126</v>
      </c>
      <c r="I5" s="25" t="s">
        <v>127</v>
      </c>
      <c r="J5" s="25" t="s">
        <v>126</v>
      </c>
      <c r="K5" s="25" t="s">
        <v>127</v>
      </c>
    </row>
    <row r="6" spans="1:11">
      <c r="A6" s="26">
        <v>1</v>
      </c>
      <c r="B6" s="26" t="s">
        <v>12</v>
      </c>
      <c r="C6" s="26">
        <v>295</v>
      </c>
      <c r="D6" s="26">
        <v>2028.06</v>
      </c>
      <c r="E6" s="26">
        <v>319.02</v>
      </c>
      <c r="F6" s="26">
        <v>162.87</v>
      </c>
      <c r="G6" s="26">
        <v>51</v>
      </c>
      <c r="H6" s="26">
        <v>156.15</v>
      </c>
      <c r="I6" s="26">
        <v>49</v>
      </c>
      <c r="J6" s="26">
        <v>156.15</v>
      </c>
      <c r="K6" s="26">
        <v>8</v>
      </c>
    </row>
    <row r="7" spans="1:11">
      <c r="A7" s="26">
        <v>2</v>
      </c>
      <c r="B7" s="26" t="s">
        <v>13</v>
      </c>
      <c r="C7" s="26">
        <v>74</v>
      </c>
      <c r="D7" s="26">
        <v>315.87</v>
      </c>
      <c r="E7" s="26">
        <v>0</v>
      </c>
      <c r="F7" s="26">
        <v>0</v>
      </c>
      <c r="G7" s="26"/>
      <c r="H7" s="26">
        <v>0</v>
      </c>
      <c r="I7" s="26"/>
      <c r="J7" s="26">
        <v>0.04</v>
      </c>
      <c r="K7" s="26">
        <v>0</v>
      </c>
    </row>
    <row r="8" spans="1:11">
      <c r="A8" s="26">
        <v>3</v>
      </c>
      <c r="B8" s="26" t="s">
        <v>14</v>
      </c>
      <c r="C8" s="26">
        <v>901</v>
      </c>
      <c r="D8" s="26">
        <v>4877.07</v>
      </c>
      <c r="E8" s="26">
        <v>35.17</v>
      </c>
      <c r="F8" s="26">
        <v>11</v>
      </c>
      <c r="G8" s="26">
        <v>31</v>
      </c>
      <c r="H8" s="26">
        <v>24.17</v>
      </c>
      <c r="I8" s="26">
        <v>69</v>
      </c>
      <c r="J8" s="26">
        <v>35.17</v>
      </c>
      <c r="K8" s="26">
        <v>1</v>
      </c>
    </row>
    <row r="9" spans="1:11">
      <c r="A9" s="26">
        <v>4</v>
      </c>
      <c r="B9" s="26" t="s">
        <v>15</v>
      </c>
      <c r="C9" s="26">
        <v>1257</v>
      </c>
      <c r="D9" s="26">
        <v>3784.13</v>
      </c>
      <c r="E9" s="26">
        <v>0</v>
      </c>
      <c r="F9" s="26">
        <v>0</v>
      </c>
      <c r="G9" s="26"/>
      <c r="H9" s="26">
        <v>0</v>
      </c>
      <c r="I9" s="26"/>
      <c r="J9" s="26">
        <v>1433.71</v>
      </c>
      <c r="K9" s="26">
        <v>38</v>
      </c>
    </row>
    <row r="10" spans="1:11">
      <c r="A10" s="26">
        <v>5</v>
      </c>
      <c r="B10" s="26" t="s">
        <v>16</v>
      </c>
      <c r="C10" s="26">
        <v>70</v>
      </c>
      <c r="D10" s="26">
        <v>110.71</v>
      </c>
      <c r="E10" s="26">
        <v>0</v>
      </c>
      <c r="F10" s="26">
        <v>0</v>
      </c>
      <c r="G10" s="26"/>
      <c r="H10" s="26">
        <v>0</v>
      </c>
      <c r="I10" s="26"/>
      <c r="J10" s="26">
        <v>0</v>
      </c>
      <c r="K10" s="26">
        <v>0</v>
      </c>
    </row>
    <row r="11" spans="1:11">
      <c r="A11" s="26">
        <v>6</v>
      </c>
      <c r="B11" s="26" t="s">
        <v>17</v>
      </c>
      <c r="C11" s="26">
        <v>2064</v>
      </c>
      <c r="D11" s="26">
        <v>7801.68</v>
      </c>
      <c r="E11" s="26">
        <v>4478.63</v>
      </c>
      <c r="F11" s="26">
        <v>4135.92</v>
      </c>
      <c r="G11" s="26">
        <v>92</v>
      </c>
      <c r="H11" s="26">
        <v>342.71</v>
      </c>
      <c r="I11" s="26">
        <v>8</v>
      </c>
      <c r="J11" s="26">
        <v>979.55</v>
      </c>
      <c r="K11" s="26">
        <v>13</v>
      </c>
    </row>
    <row r="12" spans="1:11">
      <c r="A12" s="26">
        <v>7</v>
      </c>
      <c r="B12" s="26" t="s">
        <v>19</v>
      </c>
      <c r="C12" s="26">
        <v>718</v>
      </c>
      <c r="D12" s="26">
        <v>1600.65</v>
      </c>
      <c r="E12" s="26">
        <v>320.54000000000002</v>
      </c>
      <c r="F12" s="26">
        <v>320.54000000000002</v>
      </c>
      <c r="G12" s="26">
        <v>100</v>
      </c>
      <c r="H12" s="26">
        <v>0</v>
      </c>
      <c r="I12" s="26">
        <v>0</v>
      </c>
      <c r="J12" s="26">
        <v>132.16999999999999</v>
      </c>
      <c r="K12" s="26">
        <v>8</v>
      </c>
    </row>
    <row r="13" spans="1:11">
      <c r="A13" s="26">
        <v>8</v>
      </c>
      <c r="B13" s="26" t="s">
        <v>22</v>
      </c>
      <c r="C13" s="26">
        <v>362</v>
      </c>
      <c r="D13" s="26">
        <v>6517.57</v>
      </c>
      <c r="E13" s="26">
        <v>5525.79</v>
      </c>
      <c r="F13" s="26">
        <v>150.1</v>
      </c>
      <c r="G13" s="26">
        <v>3</v>
      </c>
      <c r="H13" s="26">
        <v>5375.69</v>
      </c>
      <c r="I13" s="26">
        <v>97</v>
      </c>
      <c r="J13" s="26">
        <v>5380.96</v>
      </c>
      <c r="K13" s="26">
        <v>83</v>
      </c>
    </row>
    <row r="14" spans="1:11">
      <c r="A14" s="26">
        <v>9</v>
      </c>
      <c r="B14" s="26" t="s">
        <v>23</v>
      </c>
      <c r="C14" s="26">
        <v>317</v>
      </c>
      <c r="D14" s="26">
        <v>3096.79</v>
      </c>
      <c r="E14" s="26">
        <v>1728.68</v>
      </c>
      <c r="F14" s="26">
        <v>0</v>
      </c>
      <c r="G14" s="26">
        <v>0</v>
      </c>
      <c r="H14" s="26">
        <v>1728.68</v>
      </c>
      <c r="I14" s="26">
        <v>100</v>
      </c>
      <c r="J14" s="26">
        <v>1728.68</v>
      </c>
      <c r="K14" s="26">
        <v>56</v>
      </c>
    </row>
    <row r="15" spans="1:11">
      <c r="A15" s="26">
        <v>10</v>
      </c>
      <c r="B15" s="26" t="s">
        <v>24</v>
      </c>
      <c r="C15" s="26">
        <v>72</v>
      </c>
      <c r="D15" s="26">
        <v>421.63</v>
      </c>
      <c r="E15" s="26">
        <v>172.3</v>
      </c>
      <c r="F15" s="26">
        <v>10.23</v>
      </c>
      <c r="G15" s="26">
        <v>6</v>
      </c>
      <c r="H15" s="26">
        <v>162.07</v>
      </c>
      <c r="I15" s="26">
        <v>94</v>
      </c>
      <c r="J15" s="26">
        <v>172.3</v>
      </c>
      <c r="K15" s="26">
        <v>41</v>
      </c>
    </row>
    <row r="16" spans="1:11">
      <c r="A16" s="26">
        <v>11</v>
      </c>
      <c r="B16" s="26" t="s">
        <v>25</v>
      </c>
      <c r="C16" s="26">
        <v>1883</v>
      </c>
      <c r="D16" s="26">
        <v>4716.54</v>
      </c>
      <c r="E16" s="26">
        <v>401.23</v>
      </c>
      <c r="F16" s="26">
        <v>34.840000000000003</v>
      </c>
      <c r="G16" s="26">
        <v>9</v>
      </c>
      <c r="H16" s="26">
        <v>366.39</v>
      </c>
      <c r="I16" s="26">
        <v>91</v>
      </c>
      <c r="J16" s="26">
        <v>314.63</v>
      </c>
      <c r="K16" s="26">
        <v>7</v>
      </c>
    </row>
    <row r="17" spans="1:11">
      <c r="A17" s="26">
        <v>12</v>
      </c>
      <c r="B17" s="26" t="s">
        <v>26</v>
      </c>
      <c r="C17" s="26">
        <v>47</v>
      </c>
      <c r="D17" s="26">
        <v>111.65</v>
      </c>
      <c r="E17" s="26">
        <v>6.69</v>
      </c>
      <c r="F17" s="26">
        <v>0.26</v>
      </c>
      <c r="G17" s="26">
        <v>4</v>
      </c>
      <c r="H17" s="26">
        <v>6.43</v>
      </c>
      <c r="I17" s="26">
        <v>96</v>
      </c>
      <c r="J17" s="26">
        <v>6.69</v>
      </c>
      <c r="K17" s="26">
        <v>6</v>
      </c>
    </row>
    <row r="18" spans="1:11">
      <c r="A18" s="26">
        <v>13</v>
      </c>
      <c r="B18" s="26" t="s">
        <v>27</v>
      </c>
      <c r="C18" s="26">
        <v>66393</v>
      </c>
      <c r="D18" s="26">
        <v>110688.41</v>
      </c>
      <c r="E18" s="26">
        <v>26199.47</v>
      </c>
      <c r="F18" s="26">
        <v>5447.25</v>
      </c>
      <c r="G18" s="26">
        <v>21</v>
      </c>
      <c r="H18" s="26">
        <v>20752.22</v>
      </c>
      <c r="I18" s="26">
        <v>79</v>
      </c>
      <c r="J18" s="26">
        <v>2606.75</v>
      </c>
      <c r="K18" s="26">
        <v>2</v>
      </c>
    </row>
    <row r="19" spans="1:11">
      <c r="A19" s="26">
        <v>14</v>
      </c>
      <c r="B19" s="26" t="s">
        <v>28</v>
      </c>
      <c r="C19" s="26">
        <v>621</v>
      </c>
      <c r="D19" s="26">
        <v>1660.73</v>
      </c>
      <c r="E19" s="26">
        <v>201.56</v>
      </c>
      <c r="F19" s="26">
        <v>201.56</v>
      </c>
      <c r="G19" s="26">
        <v>100</v>
      </c>
      <c r="H19" s="26">
        <v>0</v>
      </c>
      <c r="I19" s="26">
        <v>0</v>
      </c>
      <c r="J19" s="26">
        <v>201.56</v>
      </c>
      <c r="K19" s="26">
        <v>12</v>
      </c>
    </row>
    <row r="20" spans="1:11">
      <c r="A20" s="26">
        <v>15</v>
      </c>
      <c r="B20" s="26" t="s">
        <v>29</v>
      </c>
      <c r="C20" s="26">
        <v>4571</v>
      </c>
      <c r="D20" s="26">
        <v>16077.18</v>
      </c>
      <c r="E20" s="26">
        <v>1469</v>
      </c>
      <c r="F20" s="26">
        <v>1292</v>
      </c>
      <c r="G20" s="26">
        <v>88</v>
      </c>
      <c r="H20" s="26">
        <v>177</v>
      </c>
      <c r="I20" s="26">
        <v>12</v>
      </c>
      <c r="J20" s="26">
        <v>2028.4</v>
      </c>
      <c r="K20" s="26">
        <v>13</v>
      </c>
    </row>
    <row r="21" spans="1:11">
      <c r="A21" s="26">
        <v>16</v>
      </c>
      <c r="B21" s="26" t="s">
        <v>30</v>
      </c>
      <c r="C21" s="26">
        <v>726</v>
      </c>
      <c r="D21" s="26">
        <v>3374.49</v>
      </c>
      <c r="E21" s="26">
        <v>770.17</v>
      </c>
      <c r="F21" s="26">
        <v>696.21</v>
      </c>
      <c r="G21" s="26">
        <v>90</v>
      </c>
      <c r="H21" s="26">
        <v>73.959999999999994</v>
      </c>
      <c r="I21" s="26">
        <v>10</v>
      </c>
      <c r="J21" s="26">
        <v>576.09</v>
      </c>
      <c r="K21" s="26">
        <v>17</v>
      </c>
    </row>
    <row r="22" spans="1:11">
      <c r="A22" s="26">
        <v>17</v>
      </c>
      <c r="B22" s="26" t="s">
        <v>31</v>
      </c>
      <c r="C22" s="26">
        <v>725</v>
      </c>
      <c r="D22" s="26">
        <v>4404.22</v>
      </c>
      <c r="E22" s="26">
        <v>160.79</v>
      </c>
      <c r="F22" s="26">
        <v>0</v>
      </c>
      <c r="G22" s="26">
        <v>0</v>
      </c>
      <c r="H22" s="26">
        <v>160.79</v>
      </c>
      <c r="I22" s="26">
        <v>100</v>
      </c>
      <c r="J22" s="26">
        <v>160.79</v>
      </c>
      <c r="K22" s="26">
        <v>4</v>
      </c>
    </row>
    <row r="23" spans="1:11">
      <c r="A23" s="26">
        <v>18</v>
      </c>
      <c r="B23" s="26" t="s">
        <v>18</v>
      </c>
      <c r="C23" s="26">
        <v>384</v>
      </c>
      <c r="D23" s="26">
        <v>1434</v>
      </c>
      <c r="E23" s="26">
        <v>0</v>
      </c>
      <c r="F23" s="26">
        <v>0</v>
      </c>
      <c r="G23" s="26"/>
      <c r="H23" s="26">
        <v>0</v>
      </c>
      <c r="I23" s="26"/>
      <c r="J23" s="26">
        <v>0</v>
      </c>
      <c r="K23" s="26">
        <v>0</v>
      </c>
    </row>
    <row r="24" spans="1:11">
      <c r="A24" s="27" t="s">
        <v>104</v>
      </c>
      <c r="B24" s="27" t="s">
        <v>58</v>
      </c>
      <c r="C24" s="27">
        <v>81480</v>
      </c>
      <c r="D24" s="27">
        <v>173021.38</v>
      </c>
      <c r="E24" s="27">
        <v>41789.040000000001</v>
      </c>
      <c r="F24" s="27">
        <v>12462.78</v>
      </c>
      <c r="G24" s="27">
        <v>30</v>
      </c>
      <c r="H24" s="27">
        <v>29326.26</v>
      </c>
      <c r="I24" s="27">
        <v>70</v>
      </c>
      <c r="J24" s="27">
        <v>15913.64</v>
      </c>
      <c r="K24" s="27">
        <v>9</v>
      </c>
    </row>
    <row r="25" spans="1:11">
      <c r="A25" s="26">
        <v>1</v>
      </c>
      <c r="B25" s="26" t="s">
        <v>37</v>
      </c>
      <c r="C25" s="26">
        <v>2996</v>
      </c>
      <c r="D25" s="26">
        <v>6463.06</v>
      </c>
      <c r="E25" s="26">
        <v>738.08</v>
      </c>
      <c r="F25" s="26">
        <v>607.64</v>
      </c>
      <c r="G25" s="26">
        <v>82</v>
      </c>
      <c r="H25" s="26">
        <v>130.44</v>
      </c>
      <c r="I25" s="26">
        <v>18</v>
      </c>
      <c r="J25" s="26">
        <v>56.51</v>
      </c>
      <c r="K25" s="26">
        <v>1</v>
      </c>
    </row>
    <row r="26" spans="1:11">
      <c r="A26" s="26">
        <v>2</v>
      </c>
      <c r="B26" s="26" t="s">
        <v>36</v>
      </c>
      <c r="C26" s="26">
        <v>63</v>
      </c>
      <c r="D26" s="26">
        <v>534.74</v>
      </c>
      <c r="E26" s="26">
        <v>17.940000000000001</v>
      </c>
      <c r="F26" s="26">
        <v>5.98</v>
      </c>
      <c r="G26" s="26">
        <v>33</v>
      </c>
      <c r="H26" s="26">
        <v>11.96</v>
      </c>
      <c r="I26" s="26">
        <v>67</v>
      </c>
      <c r="J26" s="26">
        <v>11.71</v>
      </c>
      <c r="K26" s="26">
        <v>2</v>
      </c>
    </row>
    <row r="27" spans="1:11">
      <c r="A27" s="26">
        <v>3</v>
      </c>
      <c r="B27" s="26" t="s">
        <v>38</v>
      </c>
      <c r="C27" s="26">
        <v>176</v>
      </c>
      <c r="D27" s="26">
        <v>478.22</v>
      </c>
      <c r="E27" s="26">
        <v>0</v>
      </c>
      <c r="F27" s="26">
        <v>0</v>
      </c>
      <c r="G27" s="26"/>
      <c r="H27" s="26">
        <v>0</v>
      </c>
      <c r="I27" s="26"/>
      <c r="J27" s="26">
        <v>0</v>
      </c>
      <c r="K27" s="26">
        <v>0</v>
      </c>
    </row>
    <row r="28" spans="1:11">
      <c r="A28" s="26">
        <v>4</v>
      </c>
      <c r="B28" s="26" t="s">
        <v>21</v>
      </c>
      <c r="C28" s="26">
        <v>226</v>
      </c>
      <c r="D28" s="26">
        <v>3546.76</v>
      </c>
      <c r="E28" s="26">
        <v>180.69</v>
      </c>
      <c r="F28" s="26">
        <v>137.77000000000001</v>
      </c>
      <c r="G28" s="26">
        <v>76</v>
      </c>
      <c r="H28" s="26">
        <v>42.92</v>
      </c>
      <c r="I28" s="26">
        <v>24</v>
      </c>
      <c r="J28" s="26">
        <v>216.69</v>
      </c>
      <c r="K28" s="26">
        <v>6</v>
      </c>
    </row>
    <row r="29" spans="1:11">
      <c r="A29" s="26">
        <v>5</v>
      </c>
      <c r="B29" s="26" t="s">
        <v>40</v>
      </c>
      <c r="C29" s="26">
        <v>682</v>
      </c>
      <c r="D29" s="26">
        <v>4029</v>
      </c>
      <c r="E29" s="26">
        <v>0</v>
      </c>
      <c r="F29" s="26">
        <v>0</v>
      </c>
      <c r="G29" s="26"/>
      <c r="H29" s="26">
        <v>0</v>
      </c>
      <c r="I29" s="26"/>
      <c r="J29" s="26">
        <v>0</v>
      </c>
      <c r="K29" s="26">
        <v>0</v>
      </c>
    </row>
    <row r="30" spans="1:11">
      <c r="A30" s="26">
        <v>6</v>
      </c>
      <c r="B30" s="26" t="s">
        <v>34</v>
      </c>
      <c r="C30" s="26">
        <v>325</v>
      </c>
      <c r="D30" s="26">
        <v>4150.45</v>
      </c>
      <c r="E30" s="26">
        <v>1010.31</v>
      </c>
      <c r="F30" s="26">
        <v>992.59</v>
      </c>
      <c r="G30" s="26">
        <v>98</v>
      </c>
      <c r="H30" s="26">
        <v>17.72</v>
      </c>
      <c r="I30" s="26">
        <v>2</v>
      </c>
      <c r="J30" s="26">
        <v>0.33</v>
      </c>
      <c r="K30" s="26">
        <v>0</v>
      </c>
    </row>
    <row r="31" spans="1:11">
      <c r="A31" s="26">
        <v>7</v>
      </c>
      <c r="B31" s="26" t="s">
        <v>45</v>
      </c>
      <c r="C31" s="26">
        <v>4</v>
      </c>
      <c r="D31" s="26">
        <v>88.17</v>
      </c>
      <c r="E31" s="26">
        <v>0</v>
      </c>
      <c r="F31" s="26">
        <v>0</v>
      </c>
      <c r="G31" s="26"/>
      <c r="H31" s="26">
        <v>0</v>
      </c>
      <c r="I31" s="26"/>
      <c r="J31" s="26">
        <v>0</v>
      </c>
      <c r="K31" s="26">
        <v>0</v>
      </c>
    </row>
    <row r="32" spans="1:11">
      <c r="A32" s="26">
        <v>8</v>
      </c>
      <c r="B32" s="26" t="s">
        <v>41</v>
      </c>
      <c r="C32" s="26">
        <v>0</v>
      </c>
      <c r="D32" s="26">
        <v>0</v>
      </c>
      <c r="E32" s="26">
        <v>0</v>
      </c>
      <c r="F32" s="26">
        <v>0</v>
      </c>
      <c r="G32" s="26"/>
      <c r="H32" s="26">
        <v>0</v>
      </c>
      <c r="I32" s="26"/>
      <c r="J32" s="26">
        <v>0</v>
      </c>
      <c r="K32" s="26"/>
    </row>
    <row r="33" spans="1:11">
      <c r="A33" s="26">
        <v>9</v>
      </c>
      <c r="B33" s="26" t="s">
        <v>43</v>
      </c>
      <c r="C33" s="26">
        <v>32</v>
      </c>
      <c r="D33" s="26">
        <v>391.92</v>
      </c>
      <c r="E33" s="26">
        <v>0</v>
      </c>
      <c r="F33" s="26">
        <v>0</v>
      </c>
      <c r="G33" s="26"/>
      <c r="H33" s="26">
        <v>0</v>
      </c>
      <c r="I33" s="26"/>
      <c r="J33" s="26">
        <v>0</v>
      </c>
      <c r="K33" s="26">
        <v>0</v>
      </c>
    </row>
    <row r="34" spans="1:11">
      <c r="A34" s="26">
        <v>10</v>
      </c>
      <c r="B34" s="26" t="s">
        <v>35</v>
      </c>
      <c r="C34" s="26">
        <v>16239</v>
      </c>
      <c r="D34" s="26">
        <v>7473.23</v>
      </c>
      <c r="E34" s="26">
        <v>0</v>
      </c>
      <c r="F34" s="26">
        <v>0</v>
      </c>
      <c r="G34" s="26"/>
      <c r="H34" s="26">
        <v>0</v>
      </c>
      <c r="I34" s="26"/>
      <c r="J34" s="26">
        <v>0</v>
      </c>
      <c r="K34" s="26">
        <v>0</v>
      </c>
    </row>
    <row r="35" spans="1:11">
      <c r="A35" s="26">
        <v>11</v>
      </c>
      <c r="B35" s="26" t="s">
        <v>39</v>
      </c>
      <c r="C35" s="26">
        <v>0</v>
      </c>
      <c r="D35" s="26">
        <v>0</v>
      </c>
      <c r="E35" s="26">
        <v>0</v>
      </c>
      <c r="F35" s="26">
        <v>0</v>
      </c>
      <c r="G35" s="26"/>
      <c r="H35" s="26">
        <v>0</v>
      </c>
      <c r="I35" s="26"/>
      <c r="J35" s="26">
        <v>0</v>
      </c>
      <c r="K35" s="26"/>
    </row>
    <row r="36" spans="1:11">
      <c r="A36" s="26">
        <v>12</v>
      </c>
      <c r="B36" s="26" t="s">
        <v>44</v>
      </c>
      <c r="C36" s="26">
        <v>7255</v>
      </c>
      <c r="D36" s="26">
        <v>1537.54</v>
      </c>
      <c r="E36" s="26">
        <v>882.65</v>
      </c>
      <c r="F36" s="26">
        <v>877.4</v>
      </c>
      <c r="G36" s="26">
        <v>99</v>
      </c>
      <c r="H36" s="26">
        <v>5.25</v>
      </c>
      <c r="I36" s="26">
        <v>1</v>
      </c>
      <c r="J36" s="26">
        <v>1</v>
      </c>
      <c r="K36" s="26">
        <v>0</v>
      </c>
    </row>
    <row r="37" spans="1:11">
      <c r="A37" s="26">
        <v>13</v>
      </c>
      <c r="B37" s="26" t="s">
        <v>42</v>
      </c>
      <c r="C37" s="26">
        <v>8553</v>
      </c>
      <c r="D37" s="26">
        <v>1952.42</v>
      </c>
      <c r="E37" s="26">
        <v>0</v>
      </c>
      <c r="F37" s="26">
        <v>0</v>
      </c>
      <c r="G37" s="26"/>
      <c r="H37" s="26">
        <v>0</v>
      </c>
      <c r="I37" s="26"/>
      <c r="J37" s="26">
        <v>20.76</v>
      </c>
      <c r="K37" s="26">
        <v>1</v>
      </c>
    </row>
    <row r="38" spans="1:11">
      <c r="A38" s="27" t="s">
        <v>105</v>
      </c>
      <c r="B38" s="27" t="s">
        <v>58</v>
      </c>
      <c r="C38" s="27">
        <v>36551</v>
      </c>
      <c r="D38" s="27">
        <v>30645.51</v>
      </c>
      <c r="E38" s="27">
        <v>2829.67</v>
      </c>
      <c r="F38" s="27">
        <v>2621.38</v>
      </c>
      <c r="G38" s="27">
        <v>93</v>
      </c>
      <c r="H38" s="27">
        <v>208.29</v>
      </c>
      <c r="I38" s="27">
        <v>7</v>
      </c>
      <c r="J38" s="27">
        <v>307</v>
      </c>
      <c r="K38" s="27">
        <v>1</v>
      </c>
    </row>
    <row r="39" spans="1:11">
      <c r="A39" s="26">
        <v>1</v>
      </c>
      <c r="B39" s="26" t="s">
        <v>47</v>
      </c>
      <c r="C39" s="26">
        <v>36246</v>
      </c>
      <c r="D39" s="26">
        <v>44807.61</v>
      </c>
      <c r="E39" s="26">
        <v>29607.5</v>
      </c>
      <c r="F39" s="26">
        <v>19837.830000000002</v>
      </c>
      <c r="G39" s="26">
        <v>67</v>
      </c>
      <c r="H39" s="26">
        <v>9769.67</v>
      </c>
      <c r="I39" s="26">
        <v>33</v>
      </c>
      <c r="J39" s="26">
        <v>9428.65</v>
      </c>
      <c r="K39" s="26">
        <v>21</v>
      </c>
    </row>
    <row r="40" spans="1:11">
      <c r="A40" s="27" t="s">
        <v>106</v>
      </c>
      <c r="B40" s="27" t="s">
        <v>58</v>
      </c>
      <c r="C40" s="27">
        <v>36246</v>
      </c>
      <c r="D40" s="27">
        <v>44807.61</v>
      </c>
      <c r="E40" s="27">
        <v>29607.5</v>
      </c>
      <c r="F40" s="27">
        <v>19837.830000000002</v>
      </c>
      <c r="G40" s="27">
        <v>67</v>
      </c>
      <c r="H40" s="27">
        <v>9769.67</v>
      </c>
      <c r="I40" s="27">
        <v>33</v>
      </c>
      <c r="J40" s="27">
        <v>9428.65</v>
      </c>
      <c r="K40" s="27">
        <v>21</v>
      </c>
    </row>
    <row r="41" spans="1:11">
      <c r="A41" s="26">
        <v>1</v>
      </c>
      <c r="B41" s="26" t="s">
        <v>50</v>
      </c>
      <c r="C41" s="26">
        <v>35935</v>
      </c>
      <c r="D41" s="26">
        <v>142279.06</v>
      </c>
      <c r="E41" s="26">
        <v>10125.92</v>
      </c>
      <c r="F41" s="26">
        <v>3212.18</v>
      </c>
      <c r="G41" s="26">
        <v>32</v>
      </c>
      <c r="H41" s="26">
        <v>6913.74</v>
      </c>
      <c r="I41" s="26">
        <v>68</v>
      </c>
      <c r="J41" s="26">
        <v>7782.08</v>
      </c>
      <c r="K41" s="26">
        <v>5</v>
      </c>
    </row>
    <row r="42" spans="1:11">
      <c r="A42" s="26">
        <v>2</v>
      </c>
      <c r="B42" s="26" t="s">
        <v>49</v>
      </c>
      <c r="C42" s="26">
        <v>853</v>
      </c>
      <c r="D42" s="26">
        <v>3648.72</v>
      </c>
      <c r="E42" s="26">
        <v>182.4</v>
      </c>
      <c r="F42" s="26">
        <v>174.3</v>
      </c>
      <c r="G42" s="26">
        <v>96</v>
      </c>
      <c r="H42" s="26">
        <v>8.1</v>
      </c>
      <c r="I42" s="26">
        <v>4</v>
      </c>
      <c r="J42" s="26">
        <v>555.49</v>
      </c>
      <c r="K42" s="26">
        <v>15</v>
      </c>
    </row>
    <row r="43" spans="1:11">
      <c r="A43" s="26">
        <v>3</v>
      </c>
      <c r="B43" s="26" t="s">
        <v>51</v>
      </c>
      <c r="C43" s="26">
        <v>2957</v>
      </c>
      <c r="D43" s="26">
        <v>1927.18</v>
      </c>
      <c r="E43" s="26">
        <v>192</v>
      </c>
      <c r="F43" s="26">
        <v>185.5</v>
      </c>
      <c r="G43" s="26">
        <v>97</v>
      </c>
      <c r="H43" s="26">
        <v>6.5</v>
      </c>
      <c r="I43" s="26">
        <v>3</v>
      </c>
      <c r="J43" s="26">
        <v>64.489999999999995</v>
      </c>
      <c r="K43" s="26">
        <v>3</v>
      </c>
    </row>
    <row r="44" spans="1:11">
      <c r="A44" s="26">
        <v>4</v>
      </c>
      <c r="B44" s="26" t="s">
        <v>52</v>
      </c>
      <c r="C44" s="26">
        <v>825</v>
      </c>
      <c r="D44" s="26">
        <v>1962.39</v>
      </c>
      <c r="E44" s="26">
        <v>0</v>
      </c>
      <c r="F44" s="26">
        <v>0</v>
      </c>
      <c r="G44" s="26"/>
      <c r="H44" s="26">
        <v>0</v>
      </c>
      <c r="I44" s="26"/>
      <c r="J44" s="26">
        <v>0</v>
      </c>
      <c r="K44" s="26">
        <v>0</v>
      </c>
    </row>
    <row r="45" spans="1:11">
      <c r="A45" s="27" t="s">
        <v>107</v>
      </c>
      <c r="B45" s="27" t="s">
        <v>58</v>
      </c>
      <c r="C45" s="27">
        <v>194847</v>
      </c>
      <c r="D45" s="27">
        <v>398291.85</v>
      </c>
      <c r="E45" s="27">
        <v>84726.53</v>
      </c>
      <c r="F45" s="27">
        <v>38493.97</v>
      </c>
      <c r="G45" s="27">
        <v>45</v>
      </c>
      <c r="H45" s="27">
        <v>46232.56</v>
      </c>
      <c r="I45" s="27">
        <v>55</v>
      </c>
      <c r="J45" s="27">
        <v>34051.35</v>
      </c>
      <c r="K45" s="27">
        <v>9</v>
      </c>
    </row>
    <row r="46" spans="1:11">
      <c r="A46" s="26">
        <v>1</v>
      </c>
      <c r="B46" s="26" t="s">
        <v>108</v>
      </c>
      <c r="C46" s="26">
        <v>78</v>
      </c>
      <c r="D46" s="26">
        <v>16317.44</v>
      </c>
      <c r="E46" s="26">
        <v>0</v>
      </c>
      <c r="F46" s="26">
        <v>0</v>
      </c>
      <c r="G46" s="26"/>
      <c r="H46" s="26">
        <v>0</v>
      </c>
      <c r="I46" s="26"/>
      <c r="J46" s="26">
        <v>0</v>
      </c>
      <c r="K46" s="26">
        <v>0</v>
      </c>
    </row>
    <row r="47" spans="1:11">
      <c r="A47" s="26">
        <v>2</v>
      </c>
      <c r="B47" s="26" t="s">
        <v>109</v>
      </c>
      <c r="C47" s="26">
        <v>0</v>
      </c>
      <c r="D47" s="26">
        <v>45935.76</v>
      </c>
      <c r="E47" s="26">
        <v>0</v>
      </c>
      <c r="F47" s="26">
        <v>0</v>
      </c>
      <c r="G47" s="26"/>
      <c r="H47" s="26">
        <v>0</v>
      </c>
      <c r="I47" s="26"/>
      <c r="J47" s="26">
        <v>0</v>
      </c>
      <c r="K47" s="26">
        <v>0</v>
      </c>
    </row>
    <row r="48" spans="1:11">
      <c r="A48" s="27" t="s">
        <v>110</v>
      </c>
      <c r="B48" s="27" t="s">
        <v>58</v>
      </c>
      <c r="C48" s="27">
        <v>194925</v>
      </c>
      <c r="D48" s="27">
        <v>460545.05</v>
      </c>
      <c r="E48" s="27">
        <v>84726.53</v>
      </c>
      <c r="F48" s="27">
        <v>38493.97</v>
      </c>
      <c r="G48" s="27">
        <v>45</v>
      </c>
      <c r="H48" s="27">
        <v>46232.56</v>
      </c>
      <c r="I48" s="27">
        <v>55</v>
      </c>
      <c r="J48" s="27">
        <v>34051.35</v>
      </c>
      <c r="K48" s="27">
        <v>7</v>
      </c>
    </row>
  </sheetData>
  <mergeCells count="11">
    <mergeCell ref="J4:K4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>
      <selection activeCell="N24" sqref="N24"/>
    </sheetView>
  </sheetViews>
  <sheetFormatPr defaultRowHeight="15"/>
  <cols>
    <col min="1" max="1" width="8.7109375" customWidth="1"/>
  </cols>
  <sheetData>
    <row r="1" spans="1:11">
      <c r="A1" s="209" t="s">
        <v>128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spans="1:11">
      <c r="A2" s="213" t="s">
        <v>75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</row>
    <row r="3" spans="1:11">
      <c r="A3" s="223" t="s">
        <v>94</v>
      </c>
      <c r="B3" s="223" t="s">
        <v>2</v>
      </c>
      <c r="C3" s="223" t="s">
        <v>120</v>
      </c>
      <c r="D3" s="223" t="s">
        <v>121</v>
      </c>
      <c r="E3" s="223" t="s">
        <v>122</v>
      </c>
      <c r="F3" s="225" t="s">
        <v>123</v>
      </c>
      <c r="G3" s="226"/>
      <c r="H3" s="225" t="s">
        <v>124</v>
      </c>
      <c r="I3" s="226"/>
      <c r="J3" s="225" t="s">
        <v>129</v>
      </c>
      <c r="K3" s="226"/>
    </row>
    <row r="4" spans="1:11">
      <c r="A4" s="224"/>
      <c r="B4" s="224"/>
      <c r="C4" s="224"/>
      <c r="D4" s="224"/>
      <c r="E4" s="224"/>
      <c r="F4" s="5" t="s">
        <v>126</v>
      </c>
      <c r="G4" s="28" t="s">
        <v>127</v>
      </c>
      <c r="H4" s="5" t="s">
        <v>126</v>
      </c>
      <c r="I4" s="28" t="s">
        <v>127</v>
      </c>
      <c r="J4" s="5" t="s">
        <v>126</v>
      </c>
      <c r="K4" s="28" t="s">
        <v>127</v>
      </c>
    </row>
    <row r="5" spans="1:11">
      <c r="A5" s="19">
        <v>1</v>
      </c>
      <c r="B5" s="26" t="s">
        <v>12</v>
      </c>
      <c r="C5" s="26">
        <v>27</v>
      </c>
      <c r="D5" s="26">
        <v>88.97</v>
      </c>
      <c r="E5" s="26">
        <v>11.13</v>
      </c>
      <c r="F5" s="26">
        <v>11.13</v>
      </c>
      <c r="G5" s="26">
        <v>100</v>
      </c>
      <c r="H5" s="26">
        <v>0</v>
      </c>
      <c r="I5" s="26">
        <v>0</v>
      </c>
      <c r="J5" s="26">
        <v>0</v>
      </c>
      <c r="K5" s="26">
        <v>0</v>
      </c>
    </row>
    <row r="6" spans="1:11">
      <c r="A6" s="19">
        <v>2</v>
      </c>
      <c r="B6" s="26" t="s">
        <v>13</v>
      </c>
      <c r="C6" s="26">
        <v>0</v>
      </c>
      <c r="D6" s="26">
        <v>0</v>
      </c>
      <c r="E6" s="26">
        <v>0</v>
      </c>
      <c r="F6" s="26">
        <v>0</v>
      </c>
      <c r="G6" s="26"/>
      <c r="H6" s="26">
        <v>0</v>
      </c>
      <c r="I6" s="26"/>
      <c r="J6" s="26">
        <v>0</v>
      </c>
      <c r="K6" s="26"/>
    </row>
    <row r="7" spans="1:11">
      <c r="A7" s="19">
        <v>3</v>
      </c>
      <c r="B7" s="26" t="s">
        <v>14</v>
      </c>
      <c r="C7" s="26">
        <v>578</v>
      </c>
      <c r="D7" s="26">
        <v>280.73</v>
      </c>
      <c r="E7" s="26">
        <v>35.17</v>
      </c>
      <c r="F7" s="26">
        <v>11</v>
      </c>
      <c r="G7" s="26">
        <v>31</v>
      </c>
      <c r="H7" s="26">
        <v>24.17</v>
      </c>
      <c r="I7" s="26">
        <v>69</v>
      </c>
      <c r="J7" s="26">
        <v>35.17</v>
      </c>
      <c r="K7" s="26">
        <v>13</v>
      </c>
    </row>
    <row r="8" spans="1:11">
      <c r="A8" s="19">
        <v>4</v>
      </c>
      <c r="B8" s="26" t="s">
        <v>15</v>
      </c>
      <c r="C8" s="26">
        <v>198</v>
      </c>
      <c r="D8" s="26">
        <v>332.7</v>
      </c>
      <c r="E8" s="26">
        <v>0</v>
      </c>
      <c r="F8" s="26">
        <v>0</v>
      </c>
      <c r="G8" s="26"/>
      <c r="H8" s="26">
        <v>0</v>
      </c>
      <c r="I8" s="26"/>
      <c r="J8" s="26">
        <v>29.37</v>
      </c>
      <c r="K8" s="26">
        <v>9</v>
      </c>
    </row>
    <row r="9" spans="1:11">
      <c r="A9" s="19">
        <v>5</v>
      </c>
      <c r="B9" s="26" t="s">
        <v>16</v>
      </c>
      <c r="C9" s="26">
        <v>0</v>
      </c>
      <c r="D9" s="26">
        <v>0</v>
      </c>
      <c r="E9" s="26">
        <v>0</v>
      </c>
      <c r="F9" s="26">
        <v>0</v>
      </c>
      <c r="G9" s="26"/>
      <c r="H9" s="26">
        <v>0</v>
      </c>
      <c r="I9" s="26"/>
      <c r="J9" s="26">
        <v>0</v>
      </c>
      <c r="K9" s="26"/>
    </row>
    <row r="10" spans="1:11">
      <c r="A10" s="19">
        <v>6</v>
      </c>
      <c r="B10" s="26" t="s">
        <v>17</v>
      </c>
      <c r="C10" s="26">
        <v>331</v>
      </c>
      <c r="D10" s="26">
        <v>1499.48</v>
      </c>
      <c r="E10" s="26">
        <v>1338.19</v>
      </c>
      <c r="F10" s="26">
        <v>1325.32</v>
      </c>
      <c r="G10" s="26">
        <v>99</v>
      </c>
      <c r="H10" s="26">
        <v>12.87</v>
      </c>
      <c r="I10" s="26">
        <v>1</v>
      </c>
      <c r="J10" s="26">
        <v>68.22</v>
      </c>
      <c r="K10" s="26">
        <v>5</v>
      </c>
    </row>
    <row r="11" spans="1:11">
      <c r="A11" s="19">
        <v>7</v>
      </c>
      <c r="B11" s="26" t="s">
        <v>19</v>
      </c>
      <c r="C11" s="26">
        <v>226</v>
      </c>
      <c r="D11" s="26">
        <v>194.23</v>
      </c>
      <c r="E11" s="26">
        <v>39.1</v>
      </c>
      <c r="F11" s="26">
        <v>39.1</v>
      </c>
      <c r="G11" s="26">
        <v>100</v>
      </c>
      <c r="H11" s="26">
        <v>0</v>
      </c>
      <c r="I11" s="26">
        <v>0</v>
      </c>
      <c r="J11" s="26">
        <v>12.58</v>
      </c>
      <c r="K11" s="26">
        <v>6</v>
      </c>
    </row>
    <row r="12" spans="1:11">
      <c r="A12" s="19">
        <v>8</v>
      </c>
      <c r="B12" s="26" t="s">
        <v>22</v>
      </c>
      <c r="C12" s="26">
        <v>179</v>
      </c>
      <c r="D12" s="26">
        <v>5384.98</v>
      </c>
      <c r="E12" s="26">
        <v>5351.5</v>
      </c>
      <c r="F12" s="26">
        <v>6.41</v>
      </c>
      <c r="G12" s="26">
        <v>0</v>
      </c>
      <c r="H12" s="26">
        <v>5345.09</v>
      </c>
      <c r="I12" s="26">
        <v>100</v>
      </c>
      <c r="J12" s="26">
        <v>5346.16</v>
      </c>
      <c r="K12" s="26">
        <v>99</v>
      </c>
    </row>
    <row r="13" spans="1:11">
      <c r="A13" s="19">
        <v>9</v>
      </c>
      <c r="B13" s="26" t="s">
        <v>23</v>
      </c>
      <c r="C13" s="26">
        <v>4</v>
      </c>
      <c r="D13" s="26">
        <v>805.81</v>
      </c>
      <c r="E13" s="26">
        <v>803.07</v>
      </c>
      <c r="F13" s="26">
        <v>0</v>
      </c>
      <c r="G13" s="26">
        <v>0</v>
      </c>
      <c r="H13" s="26">
        <v>803.07</v>
      </c>
      <c r="I13" s="26">
        <v>100</v>
      </c>
      <c r="J13" s="26">
        <v>803.07</v>
      </c>
      <c r="K13" s="26">
        <v>100</v>
      </c>
    </row>
    <row r="14" spans="1:11">
      <c r="A14" s="19">
        <v>10</v>
      </c>
      <c r="B14" s="26" t="s">
        <v>24</v>
      </c>
      <c r="C14" s="26">
        <v>0</v>
      </c>
      <c r="D14" s="26">
        <v>0</v>
      </c>
      <c r="E14" s="26">
        <v>0</v>
      </c>
      <c r="F14" s="26">
        <v>0</v>
      </c>
      <c r="G14" s="26"/>
      <c r="H14" s="26">
        <v>0</v>
      </c>
      <c r="I14" s="26"/>
      <c r="J14" s="26">
        <v>0</v>
      </c>
      <c r="K14" s="26"/>
    </row>
    <row r="15" spans="1:11">
      <c r="A15" s="19">
        <v>11</v>
      </c>
      <c r="B15" s="26" t="s">
        <v>25</v>
      </c>
      <c r="C15" s="26">
        <v>631</v>
      </c>
      <c r="D15" s="26">
        <v>237.02</v>
      </c>
      <c r="E15" s="26">
        <v>15.58</v>
      </c>
      <c r="F15" s="26">
        <v>0</v>
      </c>
      <c r="G15" s="26">
        <v>0</v>
      </c>
      <c r="H15" s="26">
        <v>15.58</v>
      </c>
      <c r="I15" s="26">
        <v>100</v>
      </c>
      <c r="J15" s="26">
        <v>15.58</v>
      </c>
      <c r="K15" s="26">
        <v>7</v>
      </c>
    </row>
    <row r="16" spans="1:11">
      <c r="A16" s="19">
        <v>12</v>
      </c>
      <c r="B16" s="26" t="s">
        <v>26</v>
      </c>
      <c r="C16" s="26">
        <v>0</v>
      </c>
      <c r="D16" s="26">
        <v>0</v>
      </c>
      <c r="E16" s="26">
        <v>0</v>
      </c>
      <c r="F16" s="26">
        <v>0</v>
      </c>
      <c r="G16" s="26"/>
      <c r="H16" s="26">
        <v>0</v>
      </c>
      <c r="I16" s="26"/>
      <c r="J16" s="26">
        <v>0</v>
      </c>
      <c r="K16" s="26"/>
    </row>
    <row r="17" spans="1:11">
      <c r="A17" s="19">
        <v>13</v>
      </c>
      <c r="B17" s="26" t="s">
        <v>27</v>
      </c>
      <c r="C17" s="26">
        <v>55059</v>
      </c>
      <c r="D17" s="26">
        <v>36983</v>
      </c>
      <c r="E17" s="26">
        <v>21576.7</v>
      </c>
      <c r="F17" s="26">
        <v>1380</v>
      </c>
      <c r="G17" s="26">
        <v>6</v>
      </c>
      <c r="H17" s="26">
        <v>20196.7</v>
      </c>
      <c r="I17" s="26">
        <v>94</v>
      </c>
      <c r="J17" s="26">
        <v>0</v>
      </c>
      <c r="K17" s="26">
        <v>0</v>
      </c>
    </row>
    <row r="18" spans="1:11">
      <c r="A18" s="19">
        <v>14</v>
      </c>
      <c r="B18" s="26" t="s">
        <v>28</v>
      </c>
      <c r="C18" s="26">
        <v>120</v>
      </c>
      <c r="D18" s="26">
        <v>93.36</v>
      </c>
      <c r="E18" s="26">
        <v>29.17</v>
      </c>
      <c r="F18" s="26">
        <v>29.17</v>
      </c>
      <c r="G18" s="26">
        <v>100</v>
      </c>
      <c r="H18" s="26">
        <v>0</v>
      </c>
      <c r="I18" s="26">
        <v>0</v>
      </c>
      <c r="J18" s="26">
        <v>29.17</v>
      </c>
      <c r="K18" s="26">
        <v>31</v>
      </c>
    </row>
    <row r="19" spans="1:11">
      <c r="A19" s="19">
        <v>15</v>
      </c>
      <c r="B19" s="26" t="s">
        <v>29</v>
      </c>
      <c r="C19" s="26">
        <v>2768</v>
      </c>
      <c r="D19" s="26">
        <v>4742.1400000000003</v>
      </c>
      <c r="E19" s="26">
        <v>415</v>
      </c>
      <c r="F19" s="26">
        <v>387</v>
      </c>
      <c r="G19" s="26">
        <v>93</v>
      </c>
      <c r="H19" s="26">
        <v>28</v>
      </c>
      <c r="I19" s="26">
        <v>7</v>
      </c>
      <c r="J19" s="26">
        <v>1378</v>
      </c>
      <c r="K19" s="26">
        <v>29</v>
      </c>
    </row>
    <row r="20" spans="1:11">
      <c r="A20" s="19">
        <v>16</v>
      </c>
      <c r="B20" s="26" t="s">
        <v>30</v>
      </c>
      <c r="C20" s="26">
        <v>196</v>
      </c>
      <c r="D20" s="26">
        <v>116.31</v>
      </c>
      <c r="E20" s="26">
        <v>43.25</v>
      </c>
      <c r="F20" s="26">
        <v>22.11</v>
      </c>
      <c r="G20" s="26">
        <v>51</v>
      </c>
      <c r="H20" s="26">
        <v>21.14</v>
      </c>
      <c r="I20" s="26">
        <v>49</v>
      </c>
      <c r="J20" s="26">
        <v>35.229999999999997</v>
      </c>
      <c r="K20" s="26">
        <v>30</v>
      </c>
    </row>
    <row r="21" spans="1:11">
      <c r="A21" s="19">
        <v>17</v>
      </c>
      <c r="B21" s="26" t="s">
        <v>31</v>
      </c>
      <c r="C21" s="26">
        <v>126</v>
      </c>
      <c r="D21" s="26">
        <v>700.64</v>
      </c>
      <c r="E21" s="26">
        <v>13.18</v>
      </c>
      <c r="F21" s="26">
        <v>0</v>
      </c>
      <c r="G21" s="26">
        <v>0</v>
      </c>
      <c r="H21" s="26">
        <v>13.18</v>
      </c>
      <c r="I21" s="26">
        <v>100</v>
      </c>
      <c r="J21" s="26">
        <v>13.18</v>
      </c>
      <c r="K21" s="26">
        <v>2</v>
      </c>
    </row>
    <row r="22" spans="1:11">
      <c r="A22" s="19">
        <v>18</v>
      </c>
      <c r="B22" s="26" t="s">
        <v>18</v>
      </c>
      <c r="C22" s="26">
        <v>80</v>
      </c>
      <c r="D22" s="26">
        <v>40</v>
      </c>
      <c r="E22" s="26">
        <v>0</v>
      </c>
      <c r="F22" s="26">
        <v>0</v>
      </c>
      <c r="G22" s="26"/>
      <c r="H22" s="26">
        <v>0</v>
      </c>
      <c r="I22" s="26"/>
      <c r="J22" s="26">
        <v>0</v>
      </c>
      <c r="K22" s="26">
        <v>0</v>
      </c>
    </row>
    <row r="23" spans="1:11">
      <c r="A23" s="21" t="s">
        <v>104</v>
      </c>
      <c r="B23" s="27" t="s">
        <v>58</v>
      </c>
      <c r="C23" s="27">
        <v>60523</v>
      </c>
      <c r="D23" s="27">
        <v>51499.37</v>
      </c>
      <c r="E23" s="27">
        <v>29671.040000000001</v>
      </c>
      <c r="F23" s="27">
        <v>3211.24</v>
      </c>
      <c r="G23" s="27">
        <v>11</v>
      </c>
      <c r="H23" s="27">
        <v>26459.8</v>
      </c>
      <c r="I23" s="27">
        <v>89</v>
      </c>
      <c r="J23" s="27">
        <v>7765.73</v>
      </c>
      <c r="K23" s="27">
        <v>15</v>
      </c>
    </row>
    <row r="24" spans="1:11">
      <c r="A24" s="19">
        <v>1</v>
      </c>
      <c r="B24" s="26" t="s">
        <v>37</v>
      </c>
      <c r="C24" s="26">
        <v>1258</v>
      </c>
      <c r="D24" s="26">
        <v>387.35</v>
      </c>
      <c r="E24" s="26">
        <v>137.34</v>
      </c>
      <c r="F24" s="26">
        <v>118.51</v>
      </c>
      <c r="G24" s="26">
        <v>86</v>
      </c>
      <c r="H24" s="26">
        <v>18.829999999999998</v>
      </c>
      <c r="I24" s="26">
        <v>14</v>
      </c>
      <c r="J24" s="26">
        <v>9.2899999999999991</v>
      </c>
      <c r="K24" s="26">
        <v>2</v>
      </c>
    </row>
    <row r="25" spans="1:11">
      <c r="A25" s="19">
        <v>2</v>
      </c>
      <c r="B25" s="26" t="s">
        <v>36</v>
      </c>
      <c r="C25" s="26">
        <v>16</v>
      </c>
      <c r="D25" s="26">
        <v>68.28</v>
      </c>
      <c r="E25" s="26">
        <v>1.94</v>
      </c>
      <c r="F25" s="26">
        <v>1.94</v>
      </c>
      <c r="G25" s="26">
        <v>100</v>
      </c>
      <c r="H25" s="26">
        <v>0</v>
      </c>
      <c r="I25" s="26">
        <v>0</v>
      </c>
      <c r="J25" s="26">
        <v>0</v>
      </c>
      <c r="K25" s="26">
        <v>0</v>
      </c>
    </row>
    <row r="26" spans="1:11">
      <c r="A26" s="19">
        <v>3</v>
      </c>
      <c r="B26" s="26" t="s">
        <v>38</v>
      </c>
      <c r="C26" s="26">
        <v>138</v>
      </c>
      <c r="D26" s="26">
        <v>217.74</v>
      </c>
      <c r="E26" s="26">
        <v>0</v>
      </c>
      <c r="F26" s="26">
        <v>0</v>
      </c>
      <c r="G26" s="26"/>
      <c r="H26" s="26">
        <v>0</v>
      </c>
      <c r="I26" s="26"/>
      <c r="J26" s="26">
        <v>0</v>
      </c>
      <c r="K26" s="26">
        <v>0</v>
      </c>
    </row>
    <row r="27" spans="1:11">
      <c r="A27" s="19">
        <v>4</v>
      </c>
      <c r="B27" s="26" t="s">
        <v>21</v>
      </c>
      <c r="C27" s="26">
        <v>6</v>
      </c>
      <c r="D27" s="26">
        <v>21.96</v>
      </c>
      <c r="E27" s="26">
        <v>2.08</v>
      </c>
      <c r="F27" s="26">
        <v>1.89</v>
      </c>
      <c r="G27" s="26">
        <v>91</v>
      </c>
      <c r="H27" s="26">
        <v>0.19</v>
      </c>
      <c r="I27" s="26">
        <v>9</v>
      </c>
      <c r="J27" s="26">
        <v>10.47</v>
      </c>
      <c r="K27" s="26">
        <v>48</v>
      </c>
    </row>
    <row r="28" spans="1:11">
      <c r="A28" s="19">
        <v>5</v>
      </c>
      <c r="B28" s="26" t="s">
        <v>40</v>
      </c>
      <c r="C28" s="26">
        <v>67</v>
      </c>
      <c r="D28" s="26">
        <v>78</v>
      </c>
      <c r="E28" s="26">
        <v>0</v>
      </c>
      <c r="F28" s="26">
        <v>0</v>
      </c>
      <c r="G28" s="26"/>
      <c r="H28" s="26">
        <v>0</v>
      </c>
      <c r="I28" s="26"/>
      <c r="J28" s="26">
        <v>0</v>
      </c>
      <c r="K28" s="26">
        <v>0</v>
      </c>
    </row>
    <row r="29" spans="1:11">
      <c r="A29" s="19">
        <v>6</v>
      </c>
      <c r="B29" s="26" t="s">
        <v>34</v>
      </c>
      <c r="C29" s="26">
        <v>140</v>
      </c>
      <c r="D29" s="26">
        <v>300.01</v>
      </c>
      <c r="E29" s="26">
        <v>32.25</v>
      </c>
      <c r="F29" s="26">
        <v>31.06</v>
      </c>
      <c r="G29" s="26">
        <v>96</v>
      </c>
      <c r="H29" s="26">
        <v>1.19</v>
      </c>
      <c r="I29" s="26">
        <v>4</v>
      </c>
      <c r="J29" s="26">
        <v>0</v>
      </c>
      <c r="K29" s="26">
        <v>0</v>
      </c>
    </row>
    <row r="30" spans="1:11">
      <c r="A30" s="19">
        <v>7</v>
      </c>
      <c r="B30" s="26" t="s">
        <v>45</v>
      </c>
      <c r="C30" s="26">
        <v>0</v>
      </c>
      <c r="D30" s="26">
        <v>0</v>
      </c>
      <c r="E30" s="26">
        <v>0</v>
      </c>
      <c r="F30" s="26">
        <v>0</v>
      </c>
      <c r="G30" s="26"/>
      <c r="H30" s="26">
        <v>0</v>
      </c>
      <c r="I30" s="26"/>
      <c r="J30" s="26">
        <v>0</v>
      </c>
      <c r="K30" s="26"/>
    </row>
    <row r="31" spans="1:11">
      <c r="A31" s="19">
        <v>8</v>
      </c>
      <c r="B31" s="26" t="s">
        <v>41</v>
      </c>
      <c r="C31" s="26">
        <v>0</v>
      </c>
      <c r="D31" s="26">
        <v>0</v>
      </c>
      <c r="E31" s="26">
        <v>0</v>
      </c>
      <c r="F31" s="26">
        <v>0</v>
      </c>
      <c r="G31" s="26"/>
      <c r="H31" s="26">
        <v>0</v>
      </c>
      <c r="I31" s="26"/>
      <c r="J31" s="26">
        <v>0</v>
      </c>
      <c r="K31" s="26"/>
    </row>
    <row r="32" spans="1:11">
      <c r="A32" s="19">
        <v>9</v>
      </c>
      <c r="B32" s="26" t="s">
        <v>43</v>
      </c>
      <c r="C32" s="26">
        <v>14</v>
      </c>
      <c r="D32" s="26">
        <v>17.28</v>
      </c>
      <c r="E32" s="26">
        <v>0</v>
      </c>
      <c r="F32" s="26">
        <v>0</v>
      </c>
      <c r="G32" s="26"/>
      <c r="H32" s="26">
        <v>0</v>
      </c>
      <c r="I32" s="26"/>
      <c r="J32" s="26">
        <v>0</v>
      </c>
      <c r="K32" s="26">
        <v>0</v>
      </c>
    </row>
    <row r="33" spans="1:11" ht="30">
      <c r="A33" s="19">
        <v>10</v>
      </c>
      <c r="B33" s="26" t="s">
        <v>35</v>
      </c>
      <c r="C33" s="26">
        <v>940</v>
      </c>
      <c r="D33" s="26">
        <v>384.7</v>
      </c>
      <c r="E33" s="26">
        <v>0</v>
      </c>
      <c r="F33" s="26">
        <v>0</v>
      </c>
      <c r="G33" s="26"/>
      <c r="H33" s="26">
        <v>0</v>
      </c>
      <c r="I33" s="26"/>
      <c r="J33" s="26">
        <v>0</v>
      </c>
      <c r="K33" s="26">
        <v>0</v>
      </c>
    </row>
    <row r="34" spans="1:11">
      <c r="A34" s="19">
        <v>11</v>
      </c>
      <c r="B34" s="26" t="s">
        <v>39</v>
      </c>
      <c r="C34" s="26">
        <v>0</v>
      </c>
      <c r="D34" s="26">
        <v>0</v>
      </c>
      <c r="E34" s="26">
        <v>0</v>
      </c>
      <c r="F34" s="26">
        <v>0</v>
      </c>
      <c r="G34" s="26"/>
      <c r="H34" s="26">
        <v>0</v>
      </c>
      <c r="I34" s="26"/>
      <c r="J34" s="26">
        <v>0</v>
      </c>
      <c r="K34" s="26"/>
    </row>
    <row r="35" spans="1:11">
      <c r="A35" s="19">
        <v>12</v>
      </c>
      <c r="B35" s="26" t="s">
        <v>44</v>
      </c>
      <c r="C35" s="26">
        <v>584</v>
      </c>
      <c r="D35" s="26">
        <v>145.4</v>
      </c>
      <c r="E35" s="26">
        <v>93.64</v>
      </c>
      <c r="F35" s="26">
        <v>93.45</v>
      </c>
      <c r="G35" s="26">
        <v>100</v>
      </c>
      <c r="H35" s="26">
        <v>0.19</v>
      </c>
      <c r="I35" s="26">
        <v>0</v>
      </c>
      <c r="J35" s="26">
        <v>0</v>
      </c>
      <c r="K35" s="26">
        <v>0</v>
      </c>
    </row>
    <row r="36" spans="1:11">
      <c r="A36" s="19">
        <v>13</v>
      </c>
      <c r="B36" s="26" t="s">
        <v>42</v>
      </c>
      <c r="C36" s="26">
        <v>988</v>
      </c>
      <c r="D36" s="26">
        <v>245.12</v>
      </c>
      <c r="E36" s="26">
        <v>0</v>
      </c>
      <c r="F36" s="26">
        <v>0</v>
      </c>
      <c r="G36" s="26"/>
      <c r="H36" s="26">
        <v>0</v>
      </c>
      <c r="I36" s="26"/>
      <c r="J36" s="26">
        <v>5.43</v>
      </c>
      <c r="K36" s="26">
        <v>2</v>
      </c>
    </row>
    <row r="37" spans="1:11">
      <c r="A37" s="21" t="s">
        <v>105</v>
      </c>
      <c r="B37" s="27" t="s">
        <v>58</v>
      </c>
      <c r="C37" s="27">
        <v>4151</v>
      </c>
      <c r="D37" s="27">
        <v>1865.84</v>
      </c>
      <c r="E37" s="27">
        <v>267.25</v>
      </c>
      <c r="F37" s="27">
        <v>246.85</v>
      </c>
      <c r="G37" s="27">
        <v>92</v>
      </c>
      <c r="H37" s="27">
        <v>20.399999999999999</v>
      </c>
      <c r="I37" s="27">
        <v>8</v>
      </c>
      <c r="J37" s="27">
        <v>25.19</v>
      </c>
      <c r="K37" s="27">
        <v>1</v>
      </c>
    </row>
    <row r="38" spans="1:11">
      <c r="A38" s="19">
        <v>1</v>
      </c>
      <c r="B38" s="26" t="s">
        <v>47</v>
      </c>
      <c r="C38" s="26">
        <v>25770</v>
      </c>
      <c r="D38" s="26">
        <v>12952.64</v>
      </c>
      <c r="E38" s="26">
        <v>7635.89</v>
      </c>
      <c r="F38" s="26">
        <v>5316.63</v>
      </c>
      <c r="G38" s="26">
        <v>70</v>
      </c>
      <c r="H38" s="26">
        <v>2319.2600000000002</v>
      </c>
      <c r="I38" s="26">
        <v>30</v>
      </c>
      <c r="J38" s="26">
        <v>1327.27</v>
      </c>
      <c r="K38" s="26">
        <v>10</v>
      </c>
    </row>
    <row r="39" spans="1:11">
      <c r="A39" s="21" t="s">
        <v>106</v>
      </c>
      <c r="B39" s="27" t="s">
        <v>58</v>
      </c>
      <c r="C39" s="27">
        <v>25770</v>
      </c>
      <c r="D39" s="27">
        <v>12952.64</v>
      </c>
      <c r="E39" s="27">
        <v>7635.89</v>
      </c>
      <c r="F39" s="27">
        <v>5316.63</v>
      </c>
      <c r="G39" s="27">
        <v>70</v>
      </c>
      <c r="H39" s="27">
        <v>2319.2600000000002</v>
      </c>
      <c r="I39" s="27">
        <v>30</v>
      </c>
      <c r="J39" s="27">
        <v>1327.27</v>
      </c>
      <c r="K39" s="27">
        <v>10</v>
      </c>
    </row>
    <row r="40" spans="1:11">
      <c r="A40" s="19">
        <v>1</v>
      </c>
      <c r="B40" s="26" t="s">
        <v>50</v>
      </c>
      <c r="C40" s="26">
        <v>27575</v>
      </c>
      <c r="D40" s="26">
        <v>131339.85</v>
      </c>
      <c r="E40" s="26">
        <v>6502.02</v>
      </c>
      <c r="F40" s="26">
        <v>2031.31</v>
      </c>
      <c r="G40" s="26">
        <v>31</v>
      </c>
      <c r="H40" s="26">
        <v>4470.71</v>
      </c>
      <c r="I40" s="26">
        <v>69</v>
      </c>
      <c r="J40" s="26">
        <v>4471.1400000000003</v>
      </c>
      <c r="K40" s="26">
        <v>3</v>
      </c>
    </row>
    <row r="41" spans="1:11">
      <c r="A41" s="19">
        <v>2</v>
      </c>
      <c r="B41" s="26" t="s">
        <v>49</v>
      </c>
      <c r="C41" s="26">
        <v>0</v>
      </c>
      <c r="D41" s="26">
        <v>0</v>
      </c>
      <c r="E41" s="26">
        <v>0</v>
      </c>
      <c r="F41" s="26">
        <v>0</v>
      </c>
      <c r="G41" s="26"/>
      <c r="H41" s="26">
        <v>0</v>
      </c>
      <c r="I41" s="26"/>
      <c r="J41" s="26">
        <v>0</v>
      </c>
      <c r="K41" s="26"/>
    </row>
    <row r="42" spans="1:11">
      <c r="A42" s="19">
        <v>3</v>
      </c>
      <c r="B42" s="26" t="s">
        <v>51</v>
      </c>
      <c r="C42" s="26">
        <v>0</v>
      </c>
      <c r="D42" s="26">
        <v>0</v>
      </c>
      <c r="E42" s="26">
        <v>0</v>
      </c>
      <c r="F42" s="26">
        <v>0</v>
      </c>
      <c r="G42" s="26"/>
      <c r="H42" s="26">
        <v>0</v>
      </c>
      <c r="I42" s="26"/>
      <c r="J42" s="26">
        <v>0</v>
      </c>
      <c r="K42" s="26"/>
    </row>
    <row r="43" spans="1:11">
      <c r="A43" s="19">
        <v>4</v>
      </c>
      <c r="B43" s="26" t="s">
        <v>52</v>
      </c>
      <c r="C43" s="26">
        <v>0</v>
      </c>
      <c r="D43" s="26">
        <v>0</v>
      </c>
      <c r="E43" s="26">
        <v>0</v>
      </c>
      <c r="F43" s="26">
        <v>0</v>
      </c>
      <c r="G43" s="26"/>
      <c r="H43" s="26">
        <v>0</v>
      </c>
      <c r="I43" s="26"/>
      <c r="J43" s="26">
        <v>0</v>
      </c>
      <c r="K43" s="26"/>
    </row>
    <row r="44" spans="1:11" ht="30">
      <c r="A44" s="21" t="s">
        <v>107</v>
      </c>
      <c r="B44" s="27" t="s">
        <v>58</v>
      </c>
      <c r="C44" s="27">
        <v>118019</v>
      </c>
      <c r="D44" s="27">
        <v>197657.7</v>
      </c>
      <c r="E44" s="27">
        <v>44076.2</v>
      </c>
      <c r="F44" s="27">
        <v>10806.03</v>
      </c>
      <c r="G44" s="27">
        <v>25</v>
      </c>
      <c r="H44" s="27">
        <v>33270.17</v>
      </c>
      <c r="I44" s="27">
        <v>75</v>
      </c>
      <c r="J44" s="27">
        <v>13589.33</v>
      </c>
      <c r="K44" s="27">
        <v>7</v>
      </c>
    </row>
    <row r="45" spans="1:11">
      <c r="A45" s="19">
        <v>1</v>
      </c>
      <c r="B45" s="26" t="s">
        <v>109</v>
      </c>
      <c r="C45" s="26">
        <v>0</v>
      </c>
      <c r="D45" s="26">
        <v>45935.76</v>
      </c>
      <c r="E45" s="26">
        <v>0</v>
      </c>
      <c r="F45" s="26">
        <v>0</v>
      </c>
      <c r="G45" s="26"/>
      <c r="H45" s="26">
        <v>0</v>
      </c>
      <c r="I45" s="26"/>
      <c r="J45" s="26">
        <v>0</v>
      </c>
      <c r="K45" s="26">
        <v>0</v>
      </c>
    </row>
    <row r="46" spans="1:11">
      <c r="A46" s="21" t="s">
        <v>110</v>
      </c>
      <c r="B46" s="27" t="s">
        <v>58</v>
      </c>
      <c r="C46" s="27">
        <v>118019</v>
      </c>
      <c r="D46" s="27">
        <v>243593.46</v>
      </c>
      <c r="E46" s="27">
        <v>44076.2</v>
      </c>
      <c r="F46" s="27">
        <v>10806.03</v>
      </c>
      <c r="G46" s="27">
        <v>25</v>
      </c>
      <c r="H46" s="27">
        <v>33270.17</v>
      </c>
      <c r="I46" s="27">
        <v>75</v>
      </c>
      <c r="J46" s="27">
        <v>13589.33</v>
      </c>
      <c r="K46" s="27">
        <v>6</v>
      </c>
    </row>
    <row r="47" spans="1:11">
      <c r="A47" s="23"/>
    </row>
  </sheetData>
  <mergeCells count="10">
    <mergeCell ref="A1:K1"/>
    <mergeCell ref="A2:K2"/>
    <mergeCell ref="A3:A4"/>
    <mergeCell ref="B3:B4"/>
    <mergeCell ref="C3:C4"/>
    <mergeCell ref="D3:D4"/>
    <mergeCell ref="E3:E4"/>
    <mergeCell ref="F3:G3"/>
    <mergeCell ref="H3:I3"/>
    <mergeCell ref="J3:K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>
      <selection activeCell="N21" sqref="N21"/>
    </sheetView>
  </sheetViews>
  <sheetFormatPr defaultColWidth="11.140625" defaultRowHeight="15"/>
  <sheetData>
    <row r="1" spans="1:11">
      <c r="A1" s="209" t="s">
        <v>130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spans="1:11">
      <c r="A2" s="209" t="s">
        <v>75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</row>
    <row r="3" spans="1:11">
      <c r="A3" s="227" t="s">
        <v>94</v>
      </c>
      <c r="B3" s="227" t="s">
        <v>2</v>
      </c>
      <c r="C3" s="227" t="s">
        <v>120</v>
      </c>
      <c r="D3" s="227" t="s">
        <v>121</v>
      </c>
      <c r="E3" s="227" t="s">
        <v>122</v>
      </c>
      <c r="F3" s="227" t="s">
        <v>123</v>
      </c>
      <c r="G3" s="227"/>
      <c r="H3" s="227" t="s">
        <v>124</v>
      </c>
      <c r="I3" s="227"/>
      <c r="J3" s="227" t="s">
        <v>125</v>
      </c>
      <c r="K3" s="227"/>
    </row>
    <row r="4" spans="1:11">
      <c r="A4" s="227"/>
      <c r="B4" s="227"/>
      <c r="C4" s="227"/>
      <c r="D4" s="227"/>
      <c r="E4" s="227"/>
      <c r="F4" s="29" t="s">
        <v>126</v>
      </c>
      <c r="G4" s="29" t="s">
        <v>127</v>
      </c>
      <c r="H4" s="29" t="s">
        <v>126</v>
      </c>
      <c r="I4" s="29" t="s">
        <v>127</v>
      </c>
      <c r="J4" s="29" t="s">
        <v>126</v>
      </c>
      <c r="K4" s="29" t="s">
        <v>127</v>
      </c>
    </row>
    <row r="5" spans="1:11">
      <c r="A5" s="19">
        <v>1</v>
      </c>
      <c r="B5" s="26" t="s">
        <v>12</v>
      </c>
      <c r="C5" s="26">
        <v>221</v>
      </c>
      <c r="D5" s="26">
        <v>1702.85</v>
      </c>
      <c r="E5" s="26">
        <v>290.58999999999997</v>
      </c>
      <c r="F5" s="26">
        <v>141.9</v>
      </c>
      <c r="G5" s="26">
        <v>49</v>
      </c>
      <c r="H5" s="26">
        <v>148.69</v>
      </c>
      <c r="I5" s="26">
        <v>51</v>
      </c>
      <c r="J5" s="26">
        <v>148.69</v>
      </c>
      <c r="K5" s="26">
        <v>9</v>
      </c>
    </row>
    <row r="6" spans="1:11">
      <c r="A6" s="19">
        <v>2</v>
      </c>
      <c r="B6" s="26" t="s">
        <v>13</v>
      </c>
      <c r="C6" s="26">
        <v>68</v>
      </c>
      <c r="D6" s="26">
        <v>231.14</v>
      </c>
      <c r="E6" s="26">
        <v>0</v>
      </c>
      <c r="F6" s="26">
        <v>0</v>
      </c>
      <c r="G6" s="26"/>
      <c r="H6" s="26">
        <v>0</v>
      </c>
      <c r="I6" s="26"/>
      <c r="J6" s="26">
        <v>0.04</v>
      </c>
      <c r="K6" s="26">
        <v>0</v>
      </c>
    </row>
    <row r="7" spans="1:11">
      <c r="A7" s="19">
        <v>3</v>
      </c>
      <c r="B7" s="26" t="s">
        <v>14</v>
      </c>
      <c r="C7" s="26">
        <v>104</v>
      </c>
      <c r="D7" s="26">
        <v>2389.5100000000002</v>
      </c>
      <c r="E7" s="26">
        <v>0</v>
      </c>
      <c r="F7" s="26">
        <v>0</v>
      </c>
      <c r="G7" s="26"/>
      <c r="H7" s="26">
        <v>0</v>
      </c>
      <c r="I7" s="26"/>
      <c r="J7" s="26">
        <v>0</v>
      </c>
      <c r="K7" s="26">
        <v>0</v>
      </c>
    </row>
    <row r="8" spans="1:11">
      <c r="A8" s="19">
        <v>4</v>
      </c>
      <c r="B8" s="26" t="s">
        <v>15</v>
      </c>
      <c r="C8" s="26">
        <v>942</v>
      </c>
      <c r="D8" s="26">
        <v>3238.79</v>
      </c>
      <c r="E8" s="26">
        <v>0</v>
      </c>
      <c r="F8" s="26">
        <v>0</v>
      </c>
      <c r="G8" s="26"/>
      <c r="H8" s="26">
        <v>0</v>
      </c>
      <c r="I8" s="26"/>
      <c r="J8" s="26">
        <v>1404.34</v>
      </c>
      <c r="K8" s="26">
        <v>43</v>
      </c>
    </row>
    <row r="9" spans="1:11">
      <c r="A9" s="19">
        <v>5</v>
      </c>
      <c r="B9" s="26" t="s">
        <v>16</v>
      </c>
      <c r="C9" s="26">
        <v>69</v>
      </c>
      <c r="D9" s="26">
        <v>107.92</v>
      </c>
      <c r="E9" s="26">
        <v>0</v>
      </c>
      <c r="F9" s="26">
        <v>0</v>
      </c>
      <c r="G9" s="26"/>
      <c r="H9" s="26">
        <v>0</v>
      </c>
      <c r="I9" s="26"/>
      <c r="J9" s="26">
        <v>0</v>
      </c>
      <c r="K9" s="26">
        <v>0</v>
      </c>
    </row>
    <row r="10" spans="1:11">
      <c r="A10" s="19">
        <v>6</v>
      </c>
      <c r="B10" s="26" t="s">
        <v>17</v>
      </c>
      <c r="C10" s="26">
        <v>1516</v>
      </c>
      <c r="D10" s="26">
        <v>5320.19</v>
      </c>
      <c r="E10" s="26">
        <v>2380.3000000000002</v>
      </c>
      <c r="F10" s="26">
        <v>2163.4</v>
      </c>
      <c r="G10" s="26">
        <v>91</v>
      </c>
      <c r="H10" s="26">
        <v>216.9</v>
      </c>
      <c r="I10" s="26">
        <v>9</v>
      </c>
      <c r="J10" s="26">
        <v>781.29</v>
      </c>
      <c r="K10" s="26">
        <v>15</v>
      </c>
    </row>
    <row r="11" spans="1:11">
      <c r="A11" s="19">
        <v>7</v>
      </c>
      <c r="B11" s="26" t="s">
        <v>19</v>
      </c>
      <c r="C11" s="26">
        <v>382</v>
      </c>
      <c r="D11" s="26">
        <v>831.28</v>
      </c>
      <c r="E11" s="26">
        <v>166.23</v>
      </c>
      <c r="F11" s="26">
        <v>166.23</v>
      </c>
      <c r="G11" s="26">
        <v>100</v>
      </c>
      <c r="H11" s="26">
        <v>0</v>
      </c>
      <c r="I11" s="26">
        <v>0</v>
      </c>
      <c r="J11" s="26">
        <v>111.78</v>
      </c>
      <c r="K11" s="26">
        <v>13</v>
      </c>
    </row>
    <row r="12" spans="1:11">
      <c r="A12" s="19">
        <v>8</v>
      </c>
      <c r="B12" s="26" t="s">
        <v>22</v>
      </c>
      <c r="C12" s="26">
        <v>151</v>
      </c>
      <c r="D12" s="26">
        <v>847.84</v>
      </c>
      <c r="E12" s="26">
        <v>157.22999999999999</v>
      </c>
      <c r="F12" s="26">
        <v>130.43</v>
      </c>
      <c r="G12" s="26">
        <v>83</v>
      </c>
      <c r="H12" s="26">
        <v>26.8</v>
      </c>
      <c r="I12" s="26">
        <v>17</v>
      </c>
      <c r="J12" s="26">
        <v>31.3</v>
      </c>
      <c r="K12" s="26">
        <v>4</v>
      </c>
    </row>
    <row r="13" spans="1:11">
      <c r="A13" s="19">
        <v>9</v>
      </c>
      <c r="B13" s="26" t="s">
        <v>23</v>
      </c>
      <c r="C13" s="26">
        <v>219</v>
      </c>
      <c r="D13" s="26">
        <v>1455.96</v>
      </c>
      <c r="E13" s="26">
        <v>925.61</v>
      </c>
      <c r="F13" s="26">
        <v>0</v>
      </c>
      <c r="G13" s="26">
        <v>0</v>
      </c>
      <c r="H13" s="26">
        <v>925.61</v>
      </c>
      <c r="I13" s="26">
        <v>100</v>
      </c>
      <c r="J13" s="26">
        <v>925.61</v>
      </c>
      <c r="K13" s="26">
        <v>64</v>
      </c>
    </row>
    <row r="14" spans="1:11">
      <c r="A14" s="19">
        <v>10</v>
      </c>
      <c r="B14" s="26" t="s">
        <v>24</v>
      </c>
      <c r="C14" s="26">
        <v>55</v>
      </c>
      <c r="D14" s="26">
        <v>348.52</v>
      </c>
      <c r="E14" s="26">
        <v>162.13999999999999</v>
      </c>
      <c r="F14" s="26">
        <v>0.13</v>
      </c>
      <c r="G14" s="26">
        <v>0</v>
      </c>
      <c r="H14" s="26">
        <v>162.01</v>
      </c>
      <c r="I14" s="26">
        <v>100</v>
      </c>
      <c r="J14" s="26">
        <v>162.13999999999999</v>
      </c>
      <c r="K14" s="26">
        <v>47</v>
      </c>
    </row>
    <row r="15" spans="1:11">
      <c r="A15" s="19">
        <v>11</v>
      </c>
      <c r="B15" s="26" t="s">
        <v>25</v>
      </c>
      <c r="C15" s="26">
        <v>912</v>
      </c>
      <c r="D15" s="26">
        <v>2940</v>
      </c>
      <c r="E15" s="26">
        <v>277.37</v>
      </c>
      <c r="F15" s="26">
        <v>20.63</v>
      </c>
      <c r="G15" s="26">
        <v>7</v>
      </c>
      <c r="H15" s="26">
        <v>256.74</v>
      </c>
      <c r="I15" s="26">
        <v>93</v>
      </c>
      <c r="J15" s="26">
        <v>190.77</v>
      </c>
      <c r="K15" s="26">
        <v>6</v>
      </c>
    </row>
    <row r="16" spans="1:11">
      <c r="A16" s="19">
        <v>12</v>
      </c>
      <c r="B16" s="26" t="s">
        <v>26</v>
      </c>
      <c r="C16" s="26">
        <v>46</v>
      </c>
      <c r="D16" s="26">
        <v>109.84</v>
      </c>
      <c r="E16" s="26">
        <v>4.88</v>
      </c>
      <c r="F16" s="26">
        <v>0.26</v>
      </c>
      <c r="G16" s="26">
        <v>5</v>
      </c>
      <c r="H16" s="26">
        <v>4.62</v>
      </c>
      <c r="I16" s="26">
        <v>95</v>
      </c>
      <c r="J16" s="26">
        <v>4.88</v>
      </c>
      <c r="K16" s="26">
        <v>4</v>
      </c>
    </row>
    <row r="17" spans="1:11">
      <c r="A17" s="19">
        <v>13</v>
      </c>
      <c r="B17" s="26" t="s">
        <v>27</v>
      </c>
      <c r="C17" s="26">
        <v>5924</v>
      </c>
      <c r="D17" s="26">
        <v>41802.17</v>
      </c>
      <c r="E17" s="26">
        <v>560.45000000000005</v>
      </c>
      <c r="F17" s="26">
        <v>86.81</v>
      </c>
      <c r="G17" s="26">
        <v>15</v>
      </c>
      <c r="H17" s="26">
        <v>473.64</v>
      </c>
      <c r="I17" s="26">
        <v>85</v>
      </c>
      <c r="J17" s="26">
        <v>2326.89</v>
      </c>
      <c r="K17" s="26">
        <v>6</v>
      </c>
    </row>
    <row r="18" spans="1:11">
      <c r="A18" s="19">
        <v>14</v>
      </c>
      <c r="B18" s="26" t="s">
        <v>28</v>
      </c>
      <c r="C18" s="26">
        <v>458</v>
      </c>
      <c r="D18" s="26">
        <v>1408.93</v>
      </c>
      <c r="E18" s="26">
        <v>152.22999999999999</v>
      </c>
      <c r="F18" s="26">
        <v>152.22999999999999</v>
      </c>
      <c r="G18" s="26">
        <v>100</v>
      </c>
      <c r="H18" s="26">
        <v>0</v>
      </c>
      <c r="I18" s="26">
        <v>0</v>
      </c>
      <c r="J18" s="26">
        <v>152.22999999999999</v>
      </c>
      <c r="K18" s="26">
        <v>11</v>
      </c>
    </row>
    <row r="19" spans="1:11">
      <c r="A19" s="19">
        <v>15</v>
      </c>
      <c r="B19" s="26" t="s">
        <v>29</v>
      </c>
      <c r="C19" s="26">
        <v>1459</v>
      </c>
      <c r="D19" s="26">
        <v>7638.78</v>
      </c>
      <c r="E19" s="26">
        <v>632</v>
      </c>
      <c r="F19" s="26">
        <v>577</v>
      </c>
      <c r="G19" s="26">
        <v>91</v>
      </c>
      <c r="H19" s="26">
        <v>55</v>
      </c>
      <c r="I19" s="26">
        <v>9</v>
      </c>
      <c r="J19" s="26">
        <v>274.89</v>
      </c>
      <c r="K19" s="26">
        <v>4</v>
      </c>
    </row>
    <row r="20" spans="1:11">
      <c r="A20" s="19">
        <v>16</v>
      </c>
      <c r="B20" s="26" t="s">
        <v>30</v>
      </c>
      <c r="C20" s="26">
        <v>459</v>
      </c>
      <c r="D20" s="26">
        <v>2962.36</v>
      </c>
      <c r="E20" s="26">
        <v>722.1</v>
      </c>
      <c r="F20" s="26">
        <v>669.7</v>
      </c>
      <c r="G20" s="26">
        <v>93</v>
      </c>
      <c r="H20" s="26">
        <v>52.4</v>
      </c>
      <c r="I20" s="26">
        <v>7</v>
      </c>
      <c r="J20" s="26">
        <v>533.57000000000005</v>
      </c>
      <c r="K20" s="26">
        <v>18</v>
      </c>
    </row>
    <row r="21" spans="1:11">
      <c r="A21" s="19">
        <v>17</v>
      </c>
      <c r="B21" s="26" t="s">
        <v>31</v>
      </c>
      <c r="C21" s="26">
        <v>514</v>
      </c>
      <c r="D21" s="26">
        <v>3319.55</v>
      </c>
      <c r="E21" s="26">
        <v>116.82</v>
      </c>
      <c r="F21" s="26">
        <v>0</v>
      </c>
      <c r="G21" s="26">
        <v>0</v>
      </c>
      <c r="H21" s="26">
        <v>116.82</v>
      </c>
      <c r="I21" s="26">
        <v>100</v>
      </c>
      <c r="J21" s="26">
        <v>116.82</v>
      </c>
      <c r="K21" s="26">
        <v>4</v>
      </c>
    </row>
    <row r="22" spans="1:11">
      <c r="A22" s="19">
        <v>18</v>
      </c>
      <c r="B22" s="26" t="s">
        <v>18</v>
      </c>
      <c r="C22" s="26">
        <v>244</v>
      </c>
      <c r="D22" s="26">
        <v>844</v>
      </c>
      <c r="E22" s="26">
        <v>0</v>
      </c>
      <c r="F22" s="26">
        <v>0</v>
      </c>
      <c r="G22" s="26"/>
      <c r="H22" s="26">
        <v>0</v>
      </c>
      <c r="I22" s="26"/>
      <c r="J22" s="26">
        <v>0</v>
      </c>
      <c r="K22" s="26">
        <v>0</v>
      </c>
    </row>
    <row r="23" spans="1:11">
      <c r="A23" s="21" t="s">
        <v>104</v>
      </c>
      <c r="B23" s="27" t="s">
        <v>58</v>
      </c>
      <c r="C23" s="27">
        <v>13743</v>
      </c>
      <c r="D23" s="27">
        <v>77499.63</v>
      </c>
      <c r="E23" s="27">
        <v>6547.95</v>
      </c>
      <c r="F23" s="27">
        <v>4108.72</v>
      </c>
      <c r="G23" s="27">
        <v>63</v>
      </c>
      <c r="H23" s="27">
        <v>2439.23</v>
      </c>
      <c r="I23" s="27">
        <v>37</v>
      </c>
      <c r="J23" s="27">
        <v>7165.24</v>
      </c>
      <c r="K23" s="27">
        <v>9</v>
      </c>
    </row>
    <row r="24" spans="1:11">
      <c r="A24" s="19">
        <v>1</v>
      </c>
      <c r="B24" s="26" t="s">
        <v>37</v>
      </c>
      <c r="C24" s="26">
        <v>1726</v>
      </c>
      <c r="D24" s="26">
        <v>6058.68</v>
      </c>
      <c r="E24" s="26">
        <v>596.77</v>
      </c>
      <c r="F24" s="26">
        <v>486.51</v>
      </c>
      <c r="G24" s="26">
        <v>82</v>
      </c>
      <c r="H24" s="26">
        <v>110.26</v>
      </c>
      <c r="I24" s="26">
        <v>18</v>
      </c>
      <c r="J24" s="26">
        <v>47.22</v>
      </c>
      <c r="K24" s="26">
        <v>1</v>
      </c>
    </row>
    <row r="25" spans="1:11">
      <c r="A25" s="19">
        <v>2</v>
      </c>
      <c r="B25" s="26" t="s">
        <v>36</v>
      </c>
      <c r="C25" s="26">
        <v>39</v>
      </c>
      <c r="D25" s="26">
        <v>404.46</v>
      </c>
      <c r="E25" s="26">
        <v>12.7</v>
      </c>
      <c r="F25" s="26">
        <v>1.1200000000000001</v>
      </c>
      <c r="G25" s="26">
        <v>9</v>
      </c>
      <c r="H25" s="26">
        <v>11.58</v>
      </c>
      <c r="I25" s="26">
        <v>91</v>
      </c>
      <c r="J25" s="26">
        <v>11.71</v>
      </c>
      <c r="K25" s="26">
        <v>3</v>
      </c>
    </row>
    <row r="26" spans="1:11">
      <c r="A26" s="19">
        <v>3</v>
      </c>
      <c r="B26" s="26" t="s">
        <v>38</v>
      </c>
      <c r="C26" s="26">
        <v>37</v>
      </c>
      <c r="D26" s="26">
        <v>253.34</v>
      </c>
      <c r="E26" s="26">
        <v>0</v>
      </c>
      <c r="F26" s="26">
        <v>0</v>
      </c>
      <c r="G26" s="26"/>
      <c r="H26" s="26">
        <v>0</v>
      </c>
      <c r="I26" s="26"/>
      <c r="J26" s="26">
        <v>0</v>
      </c>
      <c r="K26" s="26">
        <v>0</v>
      </c>
    </row>
    <row r="27" spans="1:11">
      <c r="A27" s="19">
        <v>4</v>
      </c>
      <c r="B27" s="26" t="s">
        <v>21</v>
      </c>
      <c r="C27" s="26">
        <v>158</v>
      </c>
      <c r="D27" s="26">
        <v>3221.44</v>
      </c>
      <c r="E27" s="26">
        <v>154.58000000000001</v>
      </c>
      <c r="F27" s="26">
        <v>113.05</v>
      </c>
      <c r="G27" s="26">
        <v>73</v>
      </c>
      <c r="H27" s="26">
        <v>41.53</v>
      </c>
      <c r="I27" s="26">
        <v>27</v>
      </c>
      <c r="J27" s="26">
        <v>202.06</v>
      </c>
      <c r="K27" s="26">
        <v>6</v>
      </c>
    </row>
    <row r="28" spans="1:11">
      <c r="A28" s="19">
        <v>5</v>
      </c>
      <c r="B28" s="26" t="s">
        <v>40</v>
      </c>
      <c r="C28" s="26">
        <v>615</v>
      </c>
      <c r="D28" s="26">
        <v>3951</v>
      </c>
      <c r="E28" s="26">
        <v>0</v>
      </c>
      <c r="F28" s="26">
        <v>0</v>
      </c>
      <c r="G28" s="26"/>
      <c r="H28" s="26">
        <v>0</v>
      </c>
      <c r="I28" s="26"/>
      <c r="J28" s="26">
        <v>0</v>
      </c>
      <c r="K28" s="26">
        <v>0</v>
      </c>
    </row>
    <row r="29" spans="1:11">
      <c r="A29" s="19">
        <v>6</v>
      </c>
      <c r="B29" s="26" t="s">
        <v>34</v>
      </c>
      <c r="C29" s="26">
        <v>62</v>
      </c>
      <c r="D29" s="26">
        <v>3478.58</v>
      </c>
      <c r="E29" s="26">
        <v>978.06</v>
      </c>
      <c r="F29" s="26">
        <v>961.53</v>
      </c>
      <c r="G29" s="26">
        <v>98</v>
      </c>
      <c r="H29" s="26">
        <v>16.53</v>
      </c>
      <c r="I29" s="26">
        <v>2</v>
      </c>
      <c r="J29" s="26">
        <v>0.33</v>
      </c>
      <c r="K29" s="26">
        <v>0</v>
      </c>
    </row>
    <row r="30" spans="1:11">
      <c r="A30" s="19">
        <v>7</v>
      </c>
      <c r="B30" s="26" t="s">
        <v>45</v>
      </c>
      <c r="C30" s="26">
        <v>2</v>
      </c>
      <c r="D30" s="26">
        <v>44.17</v>
      </c>
      <c r="E30" s="26">
        <v>0</v>
      </c>
      <c r="F30" s="26">
        <v>0</v>
      </c>
      <c r="G30" s="26"/>
      <c r="H30" s="26">
        <v>0</v>
      </c>
      <c r="I30" s="26"/>
      <c r="J30" s="26">
        <v>0</v>
      </c>
      <c r="K30" s="26">
        <v>0</v>
      </c>
    </row>
    <row r="31" spans="1:11">
      <c r="A31" s="19">
        <v>8</v>
      </c>
      <c r="B31" s="26" t="s">
        <v>41</v>
      </c>
      <c r="C31" s="26">
        <v>0</v>
      </c>
      <c r="D31" s="26">
        <v>0</v>
      </c>
      <c r="E31" s="26">
        <v>0</v>
      </c>
      <c r="F31" s="26">
        <v>0</v>
      </c>
      <c r="G31" s="26"/>
      <c r="H31" s="26">
        <v>0</v>
      </c>
      <c r="I31" s="26"/>
      <c r="J31" s="26">
        <v>0</v>
      </c>
      <c r="K31" s="26"/>
    </row>
    <row r="32" spans="1:11">
      <c r="A32" s="19">
        <v>9</v>
      </c>
      <c r="B32" s="26" t="s">
        <v>43</v>
      </c>
      <c r="C32" s="26">
        <v>16</v>
      </c>
      <c r="D32" s="26">
        <v>342.05</v>
      </c>
      <c r="E32" s="26">
        <v>0</v>
      </c>
      <c r="F32" s="26">
        <v>0</v>
      </c>
      <c r="G32" s="26"/>
      <c r="H32" s="26">
        <v>0</v>
      </c>
      <c r="I32" s="26"/>
      <c r="J32" s="26">
        <v>0</v>
      </c>
      <c r="K32" s="26">
        <v>0</v>
      </c>
    </row>
    <row r="33" spans="1:11">
      <c r="A33" s="19">
        <v>10</v>
      </c>
      <c r="B33" s="26" t="s">
        <v>35</v>
      </c>
      <c r="C33" s="26">
        <v>15180</v>
      </c>
      <c r="D33" s="26">
        <v>7053.75</v>
      </c>
      <c r="E33" s="26">
        <v>0</v>
      </c>
      <c r="F33" s="26">
        <v>0</v>
      </c>
      <c r="G33" s="26"/>
      <c r="H33" s="26">
        <v>0</v>
      </c>
      <c r="I33" s="26"/>
      <c r="J33" s="26">
        <v>0</v>
      </c>
      <c r="K33" s="26">
        <v>0</v>
      </c>
    </row>
    <row r="34" spans="1:11">
      <c r="A34" s="19">
        <v>11</v>
      </c>
      <c r="B34" s="26" t="s">
        <v>39</v>
      </c>
      <c r="C34" s="26">
        <v>0</v>
      </c>
      <c r="D34" s="26">
        <v>0</v>
      </c>
      <c r="E34" s="26">
        <v>0</v>
      </c>
      <c r="F34" s="26">
        <v>0</v>
      </c>
      <c r="G34" s="26"/>
      <c r="H34" s="26">
        <v>0</v>
      </c>
      <c r="I34" s="26"/>
      <c r="J34" s="26">
        <v>0</v>
      </c>
      <c r="K34" s="26"/>
    </row>
    <row r="35" spans="1:11">
      <c r="A35" s="19">
        <v>12</v>
      </c>
      <c r="B35" s="26" t="s">
        <v>44</v>
      </c>
      <c r="C35" s="26">
        <v>638</v>
      </c>
      <c r="D35" s="26">
        <v>139.66999999999999</v>
      </c>
      <c r="E35" s="26">
        <v>79.3</v>
      </c>
      <c r="F35" s="26">
        <v>77.88</v>
      </c>
      <c r="G35" s="26">
        <v>98</v>
      </c>
      <c r="H35" s="26">
        <v>1.42</v>
      </c>
      <c r="I35" s="26">
        <v>2</v>
      </c>
      <c r="J35" s="26">
        <v>1</v>
      </c>
      <c r="K35" s="26">
        <v>1</v>
      </c>
    </row>
    <row r="36" spans="1:11">
      <c r="A36" s="19">
        <v>13</v>
      </c>
      <c r="B36" s="26" t="s">
        <v>42</v>
      </c>
      <c r="C36" s="26">
        <v>7565</v>
      </c>
      <c r="D36" s="26">
        <v>1707.3</v>
      </c>
      <c r="E36" s="26">
        <v>0</v>
      </c>
      <c r="F36" s="26">
        <v>0</v>
      </c>
      <c r="G36" s="26"/>
      <c r="H36" s="26">
        <v>0</v>
      </c>
      <c r="I36" s="26"/>
      <c r="J36" s="26">
        <v>15.33</v>
      </c>
      <c r="K36" s="26">
        <v>1</v>
      </c>
    </row>
    <row r="37" spans="1:11">
      <c r="A37" s="21" t="s">
        <v>105</v>
      </c>
      <c r="B37" s="27" t="s">
        <v>58</v>
      </c>
      <c r="C37" s="27">
        <v>26038</v>
      </c>
      <c r="D37" s="27">
        <v>26654.44</v>
      </c>
      <c r="E37" s="27">
        <v>1821.41</v>
      </c>
      <c r="F37" s="27">
        <v>1640.09</v>
      </c>
      <c r="G37" s="27">
        <v>90</v>
      </c>
      <c r="H37" s="27">
        <v>181.32</v>
      </c>
      <c r="I37" s="27">
        <v>10</v>
      </c>
      <c r="J37" s="27">
        <v>277.64999999999998</v>
      </c>
      <c r="K37" s="27">
        <v>1</v>
      </c>
    </row>
    <row r="38" spans="1:11">
      <c r="A38" s="19">
        <v>1</v>
      </c>
      <c r="B38" s="26" t="s">
        <v>47</v>
      </c>
      <c r="C38" s="26">
        <v>9136</v>
      </c>
      <c r="D38" s="26">
        <v>23855.94</v>
      </c>
      <c r="E38" s="26">
        <v>21971.61</v>
      </c>
      <c r="F38" s="26">
        <v>14521.2</v>
      </c>
      <c r="G38" s="26">
        <v>66</v>
      </c>
      <c r="H38" s="26">
        <v>7450.41</v>
      </c>
      <c r="I38" s="26">
        <v>34</v>
      </c>
      <c r="J38" s="26">
        <v>7592.58</v>
      </c>
      <c r="K38" s="26">
        <v>32</v>
      </c>
    </row>
    <row r="39" spans="1:11">
      <c r="A39" s="21" t="s">
        <v>106</v>
      </c>
      <c r="B39" s="27" t="s">
        <v>58</v>
      </c>
      <c r="C39" s="27">
        <v>9136</v>
      </c>
      <c r="D39" s="27">
        <v>23855.94</v>
      </c>
      <c r="E39" s="27">
        <v>21971.61</v>
      </c>
      <c r="F39" s="27">
        <v>14521.2</v>
      </c>
      <c r="G39" s="27">
        <v>66</v>
      </c>
      <c r="H39" s="27">
        <v>7450.41</v>
      </c>
      <c r="I39" s="27">
        <v>34</v>
      </c>
      <c r="J39" s="27">
        <v>7592.58</v>
      </c>
      <c r="K39" s="27">
        <v>32</v>
      </c>
    </row>
    <row r="40" spans="1:11">
      <c r="A40" s="19">
        <v>1</v>
      </c>
      <c r="B40" s="26" t="s">
        <v>50</v>
      </c>
      <c r="C40" s="26">
        <v>5750</v>
      </c>
      <c r="D40" s="26">
        <v>5292.7</v>
      </c>
      <c r="E40" s="26">
        <v>2837.23</v>
      </c>
      <c r="F40" s="26">
        <v>930.79</v>
      </c>
      <c r="G40" s="26">
        <v>33</v>
      </c>
      <c r="H40" s="26">
        <v>1906.44</v>
      </c>
      <c r="I40" s="26">
        <v>67</v>
      </c>
      <c r="J40" s="26">
        <v>1956.58</v>
      </c>
      <c r="K40" s="26">
        <v>37</v>
      </c>
    </row>
    <row r="41" spans="1:11">
      <c r="A41" s="19">
        <v>2</v>
      </c>
      <c r="B41" s="26" t="s">
        <v>49</v>
      </c>
      <c r="C41" s="26">
        <v>612</v>
      </c>
      <c r="D41" s="26">
        <v>2488.2399999999998</v>
      </c>
      <c r="E41" s="26">
        <v>154.25</v>
      </c>
      <c r="F41" s="26">
        <v>146.4</v>
      </c>
      <c r="G41" s="26">
        <v>95</v>
      </c>
      <c r="H41" s="26">
        <v>7.85</v>
      </c>
      <c r="I41" s="26">
        <v>5</v>
      </c>
      <c r="J41" s="26">
        <v>465.96</v>
      </c>
      <c r="K41" s="26">
        <v>19</v>
      </c>
    </row>
    <row r="42" spans="1:11">
      <c r="A42" s="19">
        <v>3</v>
      </c>
      <c r="B42" s="26" t="s">
        <v>51</v>
      </c>
      <c r="C42" s="26">
        <v>222</v>
      </c>
      <c r="D42" s="26">
        <v>973.7</v>
      </c>
      <c r="E42" s="26">
        <v>97</v>
      </c>
      <c r="F42" s="26">
        <v>93</v>
      </c>
      <c r="G42" s="26">
        <v>96</v>
      </c>
      <c r="H42" s="26">
        <v>4</v>
      </c>
      <c r="I42" s="26">
        <v>4</v>
      </c>
      <c r="J42" s="26">
        <v>36.07</v>
      </c>
      <c r="K42" s="26">
        <v>4</v>
      </c>
    </row>
    <row r="43" spans="1:11">
      <c r="A43" s="19">
        <v>4</v>
      </c>
      <c r="B43" s="26" t="s">
        <v>52</v>
      </c>
      <c r="C43" s="26">
        <v>228</v>
      </c>
      <c r="D43" s="26">
        <v>655.67</v>
      </c>
      <c r="E43" s="26">
        <v>0</v>
      </c>
      <c r="F43" s="26">
        <v>0</v>
      </c>
      <c r="G43" s="26"/>
      <c r="H43" s="26">
        <v>0</v>
      </c>
      <c r="I43" s="26"/>
      <c r="J43" s="26">
        <v>0</v>
      </c>
      <c r="K43" s="26">
        <v>0</v>
      </c>
    </row>
    <row r="44" spans="1:11">
      <c r="A44" s="21" t="s">
        <v>107</v>
      </c>
      <c r="B44" s="27" t="s">
        <v>58</v>
      </c>
      <c r="C44" s="27">
        <v>55729</v>
      </c>
      <c r="D44" s="27">
        <v>137420.32</v>
      </c>
      <c r="E44" s="27">
        <v>33429.449999999997</v>
      </c>
      <c r="F44" s="27">
        <v>21440.2</v>
      </c>
      <c r="G44" s="27">
        <v>64</v>
      </c>
      <c r="H44" s="27">
        <v>11989.25</v>
      </c>
      <c r="I44" s="27">
        <v>36</v>
      </c>
      <c r="J44" s="27">
        <v>17494.080000000002</v>
      </c>
      <c r="K44" s="27">
        <v>13</v>
      </c>
    </row>
    <row r="45" spans="1:11">
      <c r="A45" s="19">
        <v>1</v>
      </c>
      <c r="B45" s="26" t="s">
        <v>108</v>
      </c>
      <c r="C45" s="26">
        <v>78</v>
      </c>
      <c r="D45" s="26">
        <v>16317.44</v>
      </c>
      <c r="E45" s="26">
        <v>0</v>
      </c>
      <c r="F45" s="26">
        <v>0</v>
      </c>
      <c r="G45" s="26"/>
      <c r="H45" s="26">
        <v>0</v>
      </c>
      <c r="I45" s="26"/>
      <c r="J45" s="26">
        <v>0</v>
      </c>
      <c r="K45" s="26">
        <v>0</v>
      </c>
    </row>
    <row r="46" spans="1:11">
      <c r="A46" s="21" t="s">
        <v>110</v>
      </c>
      <c r="B46" s="27" t="s">
        <v>58</v>
      </c>
      <c r="C46" s="27">
        <v>55807</v>
      </c>
      <c r="D46" s="27">
        <v>153737.76</v>
      </c>
      <c r="E46" s="27">
        <v>33429.449999999997</v>
      </c>
      <c r="F46" s="27">
        <v>21440.2</v>
      </c>
      <c r="G46" s="27">
        <v>64</v>
      </c>
      <c r="H46" s="27">
        <v>11989.25</v>
      </c>
      <c r="I46" s="27">
        <v>36</v>
      </c>
      <c r="J46" s="27">
        <v>17494.080000000002</v>
      </c>
      <c r="K46" s="27">
        <v>11</v>
      </c>
    </row>
    <row r="47" spans="1:11">
      <c r="A47" s="23"/>
    </row>
  </sheetData>
  <mergeCells count="10">
    <mergeCell ref="A1:K1"/>
    <mergeCell ref="A2:K2"/>
    <mergeCell ref="A3:A4"/>
    <mergeCell ref="B3:B4"/>
    <mergeCell ref="C3:C4"/>
    <mergeCell ref="D3:D4"/>
    <mergeCell ref="E3:E4"/>
    <mergeCell ref="F3:G3"/>
    <mergeCell ref="H3:I3"/>
    <mergeCell ref="J3:K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opLeftCell="A10" workbookViewId="0">
      <selection activeCell="N23" sqref="N23"/>
    </sheetView>
  </sheetViews>
  <sheetFormatPr defaultColWidth="10.42578125" defaultRowHeight="15"/>
  <sheetData>
    <row r="1" spans="1:11">
      <c r="A1" s="209" t="s">
        <v>131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spans="1:11">
      <c r="A2" s="213" t="s">
        <v>75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</row>
    <row r="3" spans="1:11">
      <c r="A3" s="227" t="s">
        <v>94</v>
      </c>
      <c r="B3" s="227" t="s">
        <v>2</v>
      </c>
      <c r="C3" s="227" t="s">
        <v>120</v>
      </c>
      <c r="D3" s="227" t="s">
        <v>121</v>
      </c>
      <c r="E3" s="227" t="s">
        <v>122</v>
      </c>
      <c r="F3" s="227" t="s">
        <v>123</v>
      </c>
      <c r="G3" s="227"/>
      <c r="H3" s="227" t="s">
        <v>124</v>
      </c>
      <c r="I3" s="227"/>
      <c r="J3" s="227" t="s">
        <v>125</v>
      </c>
      <c r="K3" s="227"/>
    </row>
    <row r="4" spans="1:11">
      <c r="A4" s="227"/>
      <c r="B4" s="227"/>
      <c r="C4" s="227"/>
      <c r="D4" s="227"/>
      <c r="E4" s="227"/>
      <c r="F4" s="1" t="s">
        <v>126</v>
      </c>
      <c r="G4" s="1" t="s">
        <v>127</v>
      </c>
      <c r="H4" s="1" t="s">
        <v>126</v>
      </c>
      <c r="I4" s="1" t="s">
        <v>127</v>
      </c>
      <c r="J4" s="1" t="s">
        <v>126</v>
      </c>
      <c r="K4" s="1" t="s">
        <v>127</v>
      </c>
    </row>
    <row r="5" spans="1:11">
      <c r="A5" s="26">
        <v>1</v>
      </c>
      <c r="B5" s="26" t="s">
        <v>12</v>
      </c>
      <c r="C5" s="26">
        <v>47</v>
      </c>
      <c r="D5" s="26">
        <v>236.24</v>
      </c>
      <c r="E5" s="26">
        <v>17.3</v>
      </c>
      <c r="F5" s="26">
        <v>9.84</v>
      </c>
      <c r="G5" s="26">
        <v>57</v>
      </c>
      <c r="H5" s="26">
        <v>7.46</v>
      </c>
      <c r="I5" s="26">
        <v>43</v>
      </c>
      <c r="J5" s="26">
        <v>7.46</v>
      </c>
      <c r="K5" s="26">
        <v>3</v>
      </c>
    </row>
    <row r="6" spans="1:11">
      <c r="A6" s="26">
        <v>2</v>
      </c>
      <c r="B6" s="26" t="s">
        <v>13</v>
      </c>
      <c r="C6" s="26">
        <v>6</v>
      </c>
      <c r="D6" s="26">
        <v>84.73</v>
      </c>
      <c r="E6" s="26">
        <v>0</v>
      </c>
      <c r="F6" s="26">
        <v>0</v>
      </c>
      <c r="G6" s="26"/>
      <c r="H6" s="26">
        <v>0</v>
      </c>
      <c r="I6" s="26"/>
      <c r="J6" s="26">
        <v>0</v>
      </c>
      <c r="K6" s="26">
        <v>0</v>
      </c>
    </row>
    <row r="7" spans="1:11">
      <c r="A7" s="26">
        <v>3</v>
      </c>
      <c r="B7" s="26" t="s">
        <v>14</v>
      </c>
      <c r="C7" s="26">
        <v>219</v>
      </c>
      <c r="D7" s="26">
        <v>2206.83</v>
      </c>
      <c r="E7" s="26">
        <v>0</v>
      </c>
      <c r="F7" s="26">
        <v>0</v>
      </c>
      <c r="G7" s="26"/>
      <c r="H7" s="26">
        <v>0</v>
      </c>
      <c r="I7" s="26"/>
      <c r="J7" s="26">
        <v>0</v>
      </c>
      <c r="K7" s="26">
        <v>0</v>
      </c>
    </row>
    <row r="8" spans="1:11">
      <c r="A8" s="26">
        <v>4</v>
      </c>
      <c r="B8" s="26" t="s">
        <v>15</v>
      </c>
      <c r="C8" s="26">
        <v>117</v>
      </c>
      <c r="D8" s="26">
        <v>212.64</v>
      </c>
      <c r="E8" s="26">
        <v>0</v>
      </c>
      <c r="F8" s="26">
        <v>0</v>
      </c>
      <c r="G8" s="26"/>
      <c r="H8" s="26">
        <v>0</v>
      </c>
      <c r="I8" s="26"/>
      <c r="J8" s="26">
        <v>0</v>
      </c>
      <c r="K8" s="26">
        <v>0</v>
      </c>
    </row>
    <row r="9" spans="1:11">
      <c r="A9" s="26">
        <v>5</v>
      </c>
      <c r="B9" s="26" t="s">
        <v>16</v>
      </c>
      <c r="C9" s="26">
        <v>1</v>
      </c>
      <c r="D9" s="26">
        <v>2.79</v>
      </c>
      <c r="E9" s="26">
        <v>0</v>
      </c>
      <c r="F9" s="26">
        <v>0</v>
      </c>
      <c r="G9" s="26"/>
      <c r="H9" s="26">
        <v>0</v>
      </c>
      <c r="I9" s="26"/>
      <c r="J9" s="26">
        <v>0</v>
      </c>
      <c r="K9" s="26">
        <v>0</v>
      </c>
    </row>
    <row r="10" spans="1:11">
      <c r="A10" s="26">
        <v>6</v>
      </c>
      <c r="B10" s="26" t="s">
        <v>17</v>
      </c>
      <c r="C10" s="26">
        <v>217</v>
      </c>
      <c r="D10" s="26">
        <v>982.01</v>
      </c>
      <c r="E10" s="26">
        <v>760.14</v>
      </c>
      <c r="F10" s="26">
        <v>647.20000000000005</v>
      </c>
      <c r="G10" s="26">
        <v>85</v>
      </c>
      <c r="H10" s="26">
        <v>112.94</v>
      </c>
      <c r="I10" s="26">
        <v>15</v>
      </c>
      <c r="J10" s="26">
        <v>130.04</v>
      </c>
      <c r="K10" s="26">
        <v>13</v>
      </c>
    </row>
    <row r="11" spans="1:11">
      <c r="A11" s="26">
        <v>7</v>
      </c>
      <c r="B11" s="26" t="s">
        <v>19</v>
      </c>
      <c r="C11" s="26">
        <v>110</v>
      </c>
      <c r="D11" s="26">
        <v>575.14</v>
      </c>
      <c r="E11" s="26">
        <v>115.21</v>
      </c>
      <c r="F11" s="26">
        <v>115.21</v>
      </c>
      <c r="G11" s="26">
        <v>100</v>
      </c>
      <c r="H11" s="26">
        <v>0</v>
      </c>
      <c r="I11" s="26">
        <v>0</v>
      </c>
      <c r="J11" s="26">
        <v>7.81</v>
      </c>
      <c r="K11" s="26">
        <v>1</v>
      </c>
    </row>
    <row r="12" spans="1:11">
      <c r="A12" s="26">
        <v>8</v>
      </c>
      <c r="B12" s="26" t="s">
        <v>22</v>
      </c>
      <c r="C12" s="26">
        <v>32</v>
      </c>
      <c r="D12" s="26">
        <v>284.75</v>
      </c>
      <c r="E12" s="26">
        <v>17.059999999999999</v>
      </c>
      <c r="F12" s="26">
        <v>13.26</v>
      </c>
      <c r="G12" s="26">
        <v>78</v>
      </c>
      <c r="H12" s="26">
        <v>3.8</v>
      </c>
      <c r="I12" s="26">
        <v>22</v>
      </c>
      <c r="J12" s="26">
        <v>3.5</v>
      </c>
      <c r="K12" s="26">
        <v>1</v>
      </c>
    </row>
    <row r="13" spans="1:11">
      <c r="A13" s="26">
        <v>9</v>
      </c>
      <c r="B13" s="26" t="s">
        <v>23</v>
      </c>
      <c r="C13" s="26">
        <v>94</v>
      </c>
      <c r="D13" s="26">
        <v>835.02</v>
      </c>
      <c r="E13" s="26">
        <v>0</v>
      </c>
      <c r="F13" s="26">
        <v>0</v>
      </c>
      <c r="G13" s="26"/>
      <c r="H13" s="26">
        <v>0</v>
      </c>
      <c r="I13" s="26"/>
      <c r="J13" s="26">
        <v>0</v>
      </c>
      <c r="K13" s="26">
        <v>0</v>
      </c>
    </row>
    <row r="14" spans="1:11">
      <c r="A14" s="26">
        <v>10</v>
      </c>
      <c r="B14" s="26" t="s">
        <v>24</v>
      </c>
      <c r="C14" s="26">
        <v>17</v>
      </c>
      <c r="D14" s="26">
        <v>73.11</v>
      </c>
      <c r="E14" s="26">
        <v>10.16</v>
      </c>
      <c r="F14" s="26">
        <v>10.1</v>
      </c>
      <c r="G14" s="26">
        <v>99</v>
      </c>
      <c r="H14" s="26">
        <v>0.06</v>
      </c>
      <c r="I14" s="26">
        <v>1</v>
      </c>
      <c r="J14" s="26">
        <v>10.16</v>
      </c>
      <c r="K14" s="26">
        <v>14</v>
      </c>
    </row>
    <row r="15" spans="1:11">
      <c r="A15" s="26">
        <v>11</v>
      </c>
      <c r="B15" s="26" t="s">
        <v>25</v>
      </c>
      <c r="C15" s="26">
        <v>340</v>
      </c>
      <c r="D15" s="26">
        <v>1539.52</v>
      </c>
      <c r="E15" s="26">
        <v>108.28</v>
      </c>
      <c r="F15" s="26">
        <v>14.21</v>
      </c>
      <c r="G15" s="26">
        <v>13</v>
      </c>
      <c r="H15" s="26">
        <v>94.07</v>
      </c>
      <c r="I15" s="26">
        <v>87</v>
      </c>
      <c r="J15" s="26">
        <v>108.28</v>
      </c>
      <c r="K15" s="26">
        <v>7</v>
      </c>
    </row>
    <row r="16" spans="1:11">
      <c r="A16" s="26">
        <v>12</v>
      </c>
      <c r="B16" s="26" t="s">
        <v>26</v>
      </c>
      <c r="C16" s="26">
        <v>1</v>
      </c>
      <c r="D16" s="26">
        <v>1.81</v>
      </c>
      <c r="E16" s="26">
        <v>1.81</v>
      </c>
      <c r="F16" s="26">
        <v>0</v>
      </c>
      <c r="G16" s="26">
        <v>0</v>
      </c>
      <c r="H16" s="26">
        <v>1.81</v>
      </c>
      <c r="I16" s="26">
        <v>100</v>
      </c>
      <c r="J16" s="26">
        <v>1.81</v>
      </c>
      <c r="K16" s="26">
        <v>100</v>
      </c>
    </row>
    <row r="17" spans="1:13">
      <c r="A17" s="26">
        <v>13</v>
      </c>
      <c r="B17" s="26" t="s">
        <v>27</v>
      </c>
      <c r="C17" s="26">
        <v>5410</v>
      </c>
      <c r="D17" s="26">
        <v>31903.24</v>
      </c>
      <c r="E17" s="26">
        <v>4062.32</v>
      </c>
      <c r="F17" s="26">
        <v>3980.44</v>
      </c>
      <c r="G17" s="26">
        <v>98</v>
      </c>
      <c r="H17" s="26">
        <v>81.88</v>
      </c>
      <c r="I17" s="26">
        <v>2</v>
      </c>
      <c r="J17" s="26">
        <v>279.86</v>
      </c>
      <c r="K17" s="26">
        <v>1</v>
      </c>
    </row>
    <row r="18" spans="1:13">
      <c r="A18" s="26">
        <v>14</v>
      </c>
      <c r="B18" s="26" t="s">
        <v>28</v>
      </c>
      <c r="C18" s="26">
        <v>43</v>
      </c>
      <c r="D18" s="26">
        <v>158.44</v>
      </c>
      <c r="E18" s="26">
        <v>20.16</v>
      </c>
      <c r="F18" s="26">
        <v>20.16</v>
      </c>
      <c r="G18" s="26">
        <v>100</v>
      </c>
      <c r="H18" s="26">
        <v>0</v>
      </c>
      <c r="I18" s="26">
        <v>0</v>
      </c>
      <c r="J18" s="26">
        <v>20.16</v>
      </c>
      <c r="K18" s="26">
        <v>13</v>
      </c>
    </row>
    <row r="19" spans="1:13">
      <c r="A19" s="26">
        <v>15</v>
      </c>
      <c r="B19" s="26" t="s">
        <v>29</v>
      </c>
      <c r="C19" s="26">
        <v>344</v>
      </c>
      <c r="D19" s="26">
        <v>3696.26</v>
      </c>
      <c r="E19" s="26">
        <v>422</v>
      </c>
      <c r="F19" s="26">
        <v>328</v>
      </c>
      <c r="G19" s="26">
        <v>78</v>
      </c>
      <c r="H19" s="26">
        <v>94</v>
      </c>
      <c r="I19" s="26">
        <v>22</v>
      </c>
      <c r="J19" s="26">
        <v>375.51</v>
      </c>
      <c r="K19" s="26">
        <v>10</v>
      </c>
    </row>
    <row r="20" spans="1:13">
      <c r="A20" s="26">
        <v>16</v>
      </c>
      <c r="B20" s="26" t="s">
        <v>30</v>
      </c>
      <c r="C20" s="26">
        <v>71</v>
      </c>
      <c r="D20" s="26">
        <v>295.82</v>
      </c>
      <c r="E20" s="26">
        <v>4.82</v>
      </c>
      <c r="F20" s="26">
        <v>4.4000000000000004</v>
      </c>
      <c r="G20" s="26">
        <v>91</v>
      </c>
      <c r="H20" s="26">
        <v>0.42</v>
      </c>
      <c r="I20" s="26">
        <v>9</v>
      </c>
      <c r="J20" s="26">
        <v>7.29</v>
      </c>
      <c r="K20" s="26">
        <v>2</v>
      </c>
    </row>
    <row r="21" spans="1:13">
      <c r="A21" s="26">
        <v>17</v>
      </c>
      <c r="B21" s="26" t="s">
        <v>31</v>
      </c>
      <c r="C21" s="26">
        <v>85</v>
      </c>
      <c r="D21" s="26">
        <v>384.03</v>
      </c>
      <c r="E21" s="26">
        <v>30.79</v>
      </c>
      <c r="F21" s="26">
        <v>0</v>
      </c>
      <c r="G21" s="26">
        <v>0</v>
      </c>
      <c r="H21" s="26">
        <v>30.79</v>
      </c>
      <c r="I21" s="26">
        <v>100</v>
      </c>
      <c r="J21" s="26">
        <v>30.79</v>
      </c>
      <c r="K21" s="26">
        <v>8</v>
      </c>
    </row>
    <row r="22" spans="1:13">
      <c r="A22" s="26">
        <v>18</v>
      </c>
      <c r="B22" s="26" t="s">
        <v>18</v>
      </c>
      <c r="C22" s="26">
        <v>60</v>
      </c>
      <c r="D22" s="26">
        <v>550</v>
      </c>
      <c r="E22" s="26">
        <v>0</v>
      </c>
      <c r="F22" s="26">
        <v>0</v>
      </c>
      <c r="G22" s="26"/>
      <c r="H22" s="26">
        <v>0</v>
      </c>
      <c r="I22" s="26"/>
      <c r="J22" s="26">
        <v>0</v>
      </c>
      <c r="K22" s="26">
        <v>0</v>
      </c>
    </row>
    <row r="23" spans="1:13">
      <c r="A23" s="27" t="s">
        <v>104</v>
      </c>
      <c r="B23" s="27" t="s">
        <v>58</v>
      </c>
      <c r="C23" s="27">
        <v>7214</v>
      </c>
      <c r="D23" s="27">
        <v>44022.38</v>
      </c>
      <c r="E23" s="27">
        <v>5570.05</v>
      </c>
      <c r="F23" s="27">
        <v>5142.82</v>
      </c>
      <c r="G23" s="27">
        <v>92</v>
      </c>
      <c r="H23" s="27">
        <v>427.23</v>
      </c>
      <c r="I23" s="27">
        <v>8</v>
      </c>
      <c r="J23" s="27">
        <v>982.67</v>
      </c>
      <c r="K23" s="27">
        <v>2</v>
      </c>
      <c r="M23">
        <f>D23+D39+D40+D41+D42+D43</f>
        <v>61088.600000000006</v>
      </c>
    </row>
    <row r="24" spans="1:13">
      <c r="A24" s="26">
        <v>1</v>
      </c>
      <c r="B24" s="26" t="s">
        <v>37</v>
      </c>
      <c r="C24" s="26">
        <v>12</v>
      </c>
      <c r="D24" s="26">
        <v>17.03</v>
      </c>
      <c r="E24" s="26">
        <v>3.97</v>
      </c>
      <c r="F24" s="26">
        <v>2.62</v>
      </c>
      <c r="G24" s="26">
        <v>66</v>
      </c>
      <c r="H24" s="26">
        <v>1.35</v>
      </c>
      <c r="I24" s="26">
        <v>34</v>
      </c>
      <c r="J24" s="26">
        <v>0</v>
      </c>
      <c r="K24" s="26">
        <v>0</v>
      </c>
    </row>
    <row r="25" spans="1:13">
      <c r="A25" s="26">
        <v>2</v>
      </c>
      <c r="B25" s="26" t="s">
        <v>36</v>
      </c>
      <c r="C25" s="26">
        <v>8</v>
      </c>
      <c r="D25" s="26">
        <v>62</v>
      </c>
      <c r="E25" s="26">
        <v>3.3</v>
      </c>
      <c r="F25" s="26">
        <v>2.92</v>
      </c>
      <c r="G25" s="26">
        <v>88</v>
      </c>
      <c r="H25" s="26">
        <v>0.38</v>
      </c>
      <c r="I25" s="26">
        <v>12</v>
      </c>
      <c r="J25" s="26">
        <v>0</v>
      </c>
      <c r="K25" s="26">
        <v>0</v>
      </c>
    </row>
    <row r="26" spans="1:13">
      <c r="A26" s="26">
        <v>3</v>
      </c>
      <c r="B26" s="26" t="s">
        <v>38</v>
      </c>
      <c r="C26" s="26">
        <v>1</v>
      </c>
      <c r="D26" s="26">
        <v>7.14</v>
      </c>
      <c r="E26" s="26">
        <v>0</v>
      </c>
      <c r="F26" s="26">
        <v>0</v>
      </c>
      <c r="G26" s="26"/>
      <c r="H26" s="26">
        <v>0</v>
      </c>
      <c r="I26" s="26"/>
      <c r="J26" s="26">
        <v>0</v>
      </c>
      <c r="K26" s="26">
        <v>0</v>
      </c>
    </row>
    <row r="27" spans="1:13">
      <c r="A27" s="26">
        <v>4</v>
      </c>
      <c r="B27" s="26" t="s">
        <v>21</v>
      </c>
      <c r="C27" s="26">
        <v>62</v>
      </c>
      <c r="D27" s="26">
        <v>303.36</v>
      </c>
      <c r="E27" s="26">
        <v>24.03</v>
      </c>
      <c r="F27" s="26">
        <v>22.83</v>
      </c>
      <c r="G27" s="26">
        <v>95</v>
      </c>
      <c r="H27" s="26">
        <v>1.2</v>
      </c>
      <c r="I27" s="26">
        <v>5</v>
      </c>
      <c r="J27" s="26">
        <v>4.16</v>
      </c>
      <c r="K27" s="26">
        <v>1</v>
      </c>
    </row>
    <row r="28" spans="1:13">
      <c r="A28" s="26">
        <v>5</v>
      </c>
      <c r="B28" s="26" t="s">
        <v>40</v>
      </c>
      <c r="C28" s="26">
        <v>0</v>
      </c>
      <c r="D28" s="26">
        <v>0</v>
      </c>
      <c r="E28" s="26">
        <v>0</v>
      </c>
      <c r="F28" s="26">
        <v>0</v>
      </c>
      <c r="G28" s="26"/>
      <c r="H28" s="26">
        <v>0</v>
      </c>
      <c r="I28" s="26"/>
      <c r="J28" s="26">
        <v>0</v>
      </c>
      <c r="K28" s="26"/>
    </row>
    <row r="29" spans="1:13">
      <c r="A29" s="26">
        <v>6</v>
      </c>
      <c r="B29" s="26" t="s">
        <v>34</v>
      </c>
      <c r="C29" s="26">
        <v>123</v>
      </c>
      <c r="D29" s="26">
        <v>371.86</v>
      </c>
      <c r="E29" s="26">
        <v>0</v>
      </c>
      <c r="F29" s="26">
        <v>0</v>
      </c>
      <c r="G29" s="26"/>
      <c r="H29" s="26">
        <v>0</v>
      </c>
      <c r="I29" s="26"/>
      <c r="J29" s="26">
        <v>0</v>
      </c>
      <c r="K29" s="26">
        <v>0</v>
      </c>
    </row>
    <row r="30" spans="1:13">
      <c r="A30" s="26">
        <v>7</v>
      </c>
      <c r="B30" s="26" t="s">
        <v>45</v>
      </c>
      <c r="C30" s="26">
        <v>2</v>
      </c>
      <c r="D30" s="26">
        <v>44</v>
      </c>
      <c r="E30" s="26">
        <v>0</v>
      </c>
      <c r="F30" s="26">
        <v>0</v>
      </c>
      <c r="G30" s="26"/>
      <c r="H30" s="26">
        <v>0</v>
      </c>
      <c r="I30" s="26"/>
      <c r="J30" s="26">
        <v>0</v>
      </c>
      <c r="K30" s="26">
        <v>0</v>
      </c>
    </row>
    <row r="31" spans="1:13">
      <c r="A31" s="26">
        <v>8</v>
      </c>
      <c r="B31" s="26" t="s">
        <v>41</v>
      </c>
      <c r="C31" s="26">
        <v>0</v>
      </c>
      <c r="D31" s="26">
        <v>0</v>
      </c>
      <c r="E31" s="26">
        <v>0</v>
      </c>
      <c r="F31" s="26">
        <v>0</v>
      </c>
      <c r="G31" s="26"/>
      <c r="H31" s="26">
        <v>0</v>
      </c>
      <c r="I31" s="26"/>
      <c r="J31" s="26">
        <v>0</v>
      </c>
      <c r="K31" s="26"/>
    </row>
    <row r="32" spans="1:13">
      <c r="A32" s="26">
        <v>9</v>
      </c>
      <c r="B32" s="26" t="s">
        <v>43</v>
      </c>
      <c r="C32" s="26">
        <v>2</v>
      </c>
      <c r="D32" s="26">
        <v>32.590000000000003</v>
      </c>
      <c r="E32" s="26">
        <v>0</v>
      </c>
      <c r="F32" s="26">
        <v>0</v>
      </c>
      <c r="G32" s="26"/>
      <c r="H32" s="26">
        <v>0</v>
      </c>
      <c r="I32" s="26"/>
      <c r="J32" s="26">
        <v>0</v>
      </c>
      <c r="K32" s="26">
        <v>0</v>
      </c>
    </row>
    <row r="33" spans="1:11">
      <c r="A33" s="26">
        <v>10</v>
      </c>
      <c r="B33" s="26" t="s">
        <v>35</v>
      </c>
      <c r="C33" s="26">
        <v>119</v>
      </c>
      <c r="D33" s="26">
        <v>34.78</v>
      </c>
      <c r="E33" s="26">
        <v>0</v>
      </c>
      <c r="F33" s="26">
        <v>0</v>
      </c>
      <c r="G33" s="26"/>
      <c r="H33" s="26">
        <v>0</v>
      </c>
      <c r="I33" s="26"/>
      <c r="J33" s="26">
        <v>0</v>
      </c>
      <c r="K33" s="26">
        <v>0</v>
      </c>
    </row>
    <row r="34" spans="1:11">
      <c r="A34" s="26">
        <v>11</v>
      </c>
      <c r="B34" s="26" t="s">
        <v>39</v>
      </c>
      <c r="C34" s="26">
        <v>0</v>
      </c>
      <c r="D34" s="26">
        <v>0</v>
      </c>
      <c r="E34" s="26">
        <v>0</v>
      </c>
      <c r="F34" s="26">
        <v>0</v>
      </c>
      <c r="G34" s="26"/>
      <c r="H34" s="26">
        <v>0</v>
      </c>
      <c r="I34" s="26"/>
      <c r="J34" s="26">
        <v>0</v>
      </c>
      <c r="K34" s="26"/>
    </row>
    <row r="35" spans="1:11">
      <c r="A35" s="26">
        <v>12</v>
      </c>
      <c r="B35" s="26" t="s">
        <v>44</v>
      </c>
      <c r="C35" s="26">
        <v>6033</v>
      </c>
      <c r="D35" s="26">
        <v>1252.47</v>
      </c>
      <c r="E35" s="26">
        <v>709.71</v>
      </c>
      <c r="F35" s="26">
        <v>706.07</v>
      </c>
      <c r="G35" s="26">
        <v>99</v>
      </c>
      <c r="H35" s="26">
        <v>3.64</v>
      </c>
      <c r="I35" s="26">
        <v>1</v>
      </c>
      <c r="J35" s="26">
        <v>0</v>
      </c>
      <c r="K35" s="26">
        <v>0</v>
      </c>
    </row>
    <row r="36" spans="1:11">
      <c r="A36" s="26">
        <v>13</v>
      </c>
      <c r="B36" s="26" t="s">
        <v>42</v>
      </c>
      <c r="C36" s="26">
        <v>0</v>
      </c>
      <c r="D36" s="26">
        <v>0</v>
      </c>
      <c r="E36" s="26">
        <v>0</v>
      </c>
      <c r="F36" s="26">
        <v>0</v>
      </c>
      <c r="G36" s="26"/>
      <c r="H36" s="26">
        <v>0</v>
      </c>
      <c r="I36" s="26"/>
      <c r="J36" s="26">
        <v>0</v>
      </c>
      <c r="K36" s="26"/>
    </row>
    <row r="37" spans="1:11">
      <c r="A37" s="27" t="s">
        <v>105</v>
      </c>
      <c r="B37" s="27" t="s">
        <v>58</v>
      </c>
      <c r="C37" s="27">
        <v>6362</v>
      </c>
      <c r="D37" s="27">
        <v>2125.23</v>
      </c>
      <c r="E37" s="27">
        <v>741.01</v>
      </c>
      <c r="F37" s="27">
        <v>734.44</v>
      </c>
      <c r="G37" s="27">
        <v>99</v>
      </c>
      <c r="H37" s="27">
        <v>6.57</v>
      </c>
      <c r="I37" s="27">
        <v>1</v>
      </c>
      <c r="J37" s="27">
        <v>4.16</v>
      </c>
      <c r="K37" s="27">
        <v>0</v>
      </c>
    </row>
    <row r="38" spans="1:11">
      <c r="A38" s="26">
        <v>1</v>
      </c>
      <c r="B38" s="26" t="s">
        <v>47</v>
      </c>
      <c r="C38" s="26">
        <v>1340</v>
      </c>
      <c r="D38" s="26">
        <v>7999.03</v>
      </c>
      <c r="E38" s="26">
        <v>0</v>
      </c>
      <c r="F38" s="26">
        <v>0</v>
      </c>
      <c r="G38" s="26"/>
      <c r="H38" s="26">
        <v>0</v>
      </c>
      <c r="I38" s="26"/>
      <c r="J38" s="26">
        <v>508.8</v>
      </c>
      <c r="K38" s="26">
        <v>6</v>
      </c>
    </row>
    <row r="39" spans="1:11">
      <c r="A39" s="27" t="s">
        <v>106</v>
      </c>
      <c r="B39" s="27" t="s">
        <v>58</v>
      </c>
      <c r="C39" s="27">
        <v>1340</v>
      </c>
      <c r="D39" s="27">
        <v>7999.03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508.8</v>
      </c>
      <c r="K39" s="27">
        <v>6</v>
      </c>
    </row>
    <row r="40" spans="1:11">
      <c r="A40" s="26">
        <v>1</v>
      </c>
      <c r="B40" s="26" t="s">
        <v>50</v>
      </c>
      <c r="C40" s="26">
        <v>2610</v>
      </c>
      <c r="D40" s="26">
        <v>5646.51</v>
      </c>
      <c r="E40" s="26">
        <v>786.67</v>
      </c>
      <c r="F40" s="26">
        <v>250.08</v>
      </c>
      <c r="G40" s="26">
        <v>32</v>
      </c>
      <c r="H40" s="26">
        <v>536.59</v>
      </c>
      <c r="I40" s="26">
        <v>68</v>
      </c>
      <c r="J40" s="26">
        <v>1354.36</v>
      </c>
      <c r="K40" s="26">
        <v>24</v>
      </c>
    </row>
    <row r="41" spans="1:11">
      <c r="A41" s="26">
        <v>2</v>
      </c>
      <c r="B41" s="26" t="s">
        <v>49</v>
      </c>
      <c r="C41" s="26">
        <v>241</v>
      </c>
      <c r="D41" s="26">
        <v>1160.48</v>
      </c>
      <c r="E41" s="26">
        <v>28.15</v>
      </c>
      <c r="F41" s="26">
        <v>27.9</v>
      </c>
      <c r="G41" s="26">
        <v>99</v>
      </c>
      <c r="H41" s="26">
        <v>0.25</v>
      </c>
      <c r="I41" s="26">
        <v>1</v>
      </c>
      <c r="J41" s="26">
        <v>89.53</v>
      </c>
      <c r="K41" s="26">
        <v>8</v>
      </c>
    </row>
    <row r="42" spans="1:11">
      <c r="A42" s="26">
        <v>3</v>
      </c>
      <c r="B42" s="26" t="s">
        <v>51</v>
      </c>
      <c r="C42" s="26">
        <v>2735</v>
      </c>
      <c r="D42" s="26">
        <v>953.48</v>
      </c>
      <c r="E42" s="26">
        <v>95</v>
      </c>
      <c r="F42" s="26">
        <v>92.5</v>
      </c>
      <c r="G42" s="26">
        <v>97</v>
      </c>
      <c r="H42" s="26">
        <v>2.5</v>
      </c>
      <c r="I42" s="26">
        <v>3</v>
      </c>
      <c r="J42" s="26">
        <v>28.42</v>
      </c>
      <c r="K42" s="26">
        <v>3</v>
      </c>
    </row>
    <row r="43" spans="1:11">
      <c r="A43" s="26">
        <v>4</v>
      </c>
      <c r="B43" s="26" t="s">
        <v>52</v>
      </c>
      <c r="C43" s="26">
        <v>597</v>
      </c>
      <c r="D43" s="26">
        <v>1306.72</v>
      </c>
      <c r="E43" s="26">
        <v>0</v>
      </c>
      <c r="F43" s="26">
        <v>0</v>
      </c>
      <c r="G43" s="26"/>
      <c r="H43" s="26">
        <v>0</v>
      </c>
      <c r="I43" s="26"/>
      <c r="J43" s="26">
        <v>0</v>
      </c>
      <c r="K43" s="26">
        <v>0</v>
      </c>
    </row>
    <row r="44" spans="1:11">
      <c r="A44" s="27" t="s">
        <v>107</v>
      </c>
      <c r="B44" s="27" t="s">
        <v>58</v>
      </c>
      <c r="C44" s="27">
        <v>21099</v>
      </c>
      <c r="D44" s="27">
        <v>63213.83</v>
      </c>
      <c r="E44" s="27">
        <v>7220.88</v>
      </c>
      <c r="F44" s="27">
        <v>6247.74</v>
      </c>
      <c r="G44" s="27">
        <v>87</v>
      </c>
      <c r="H44" s="27">
        <v>973.14</v>
      </c>
      <c r="I44" s="27">
        <v>13</v>
      </c>
      <c r="J44" s="27">
        <v>2967.94</v>
      </c>
      <c r="K44" s="27">
        <v>5</v>
      </c>
    </row>
    <row r="45" spans="1:11">
      <c r="A45" s="27" t="s">
        <v>110</v>
      </c>
      <c r="B45" s="27" t="s">
        <v>58</v>
      </c>
      <c r="C45" s="27">
        <v>21099</v>
      </c>
      <c r="D45" s="27">
        <v>63213.83</v>
      </c>
      <c r="E45" s="27">
        <v>7220.88</v>
      </c>
      <c r="F45" s="27">
        <v>6247.74</v>
      </c>
      <c r="G45" s="27">
        <v>87</v>
      </c>
      <c r="H45" s="27">
        <v>973.14</v>
      </c>
      <c r="I45" s="27">
        <v>13</v>
      </c>
      <c r="J45" s="27">
        <v>2967.94</v>
      </c>
      <c r="K45" s="27">
        <v>5</v>
      </c>
    </row>
  </sheetData>
  <mergeCells count="10">
    <mergeCell ref="A1:K1"/>
    <mergeCell ref="A2:K2"/>
    <mergeCell ref="A3:A4"/>
    <mergeCell ref="B3:B4"/>
    <mergeCell ref="C3:C4"/>
    <mergeCell ref="D3:D4"/>
    <mergeCell ref="E3:E4"/>
    <mergeCell ref="F3:G3"/>
    <mergeCell ref="H3:I3"/>
    <mergeCell ref="J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49</vt:i4>
      </vt:variant>
    </vt:vector>
  </HeadingPairs>
  <TitlesOfParts>
    <vt:vector size="49" baseType="lpstr">
      <vt:lpstr>Page-5</vt:lpstr>
      <vt:lpstr>6</vt:lpstr>
      <vt:lpstr>7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55-56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Khongwar , Komanly</dc:creator>
  <cp:lastModifiedBy>Khongwar , Komanly</cp:lastModifiedBy>
  <cp:lastPrinted>2019-10-10T11:20:27Z</cp:lastPrinted>
  <dcterms:created xsi:type="dcterms:W3CDTF">2019-09-20T07:46:04Z</dcterms:created>
  <dcterms:modified xsi:type="dcterms:W3CDTF">2019-10-10T11:20:44Z</dcterms:modified>
</cp:coreProperties>
</file>